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<sst xmlns="http://schemas.openxmlformats.org/spreadsheetml/2006/main" count="241" uniqueCount="108">
  <si>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</si>
  <si>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</si>
  <si>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</si>
  <si>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</si>
  <si>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</si>
  <si>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</si>
  <si>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</si>
  <si>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</si>
  <si>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</si>
  <si>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</si>
  <si>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</si>
  <si>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</si>
  <si>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</si>
  <si>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</si>
  <si>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</si>
  <si>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</si>
  <si>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</si>
  <si>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</si>
  <si>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</si>
  <si>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</si>
  <si>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</si>
  <si>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</si>
  <si>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</si>
  <si>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</si>
  <si>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</si>
  <si>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</si>
  <si>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</si>
  <si>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</si>
  <si>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</si>
  <si>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</si>
  <si>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</si>
  <si>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</si>
  <si>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</si>
  <si>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</si>
  <si>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</si>
  <si>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</si>
  <si>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</si>
  <si>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</si>
  <si>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</si>
  <si>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</si>
  <si>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</si>
  <si>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</si>
  <si>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</si>
  <si>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</si>
  <si>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</si>
  <si>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</si>
  <si>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</si>
  <si>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</si>
  <si>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</si>
  <si>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</si>
  <si>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</si>
  <si>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</si>
  <si>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</si>
  <si>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</si>
  <si>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</si>
  <si>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</si>
  <si>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</si>
  <si>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</si>
  <si>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</si>
  <si>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</si>
  <si>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</si>
  <si>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</si>
  <si>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</si>
  <si>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</si>
  <si>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</si>
  <si>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</si>
  <si>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</si>
  <si>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</si>
  <si>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</si>
  <si>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</si>
  <si>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</si>
  <si>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</si>
  <si>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</si>
  <si>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</si>
  <si>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</si>
  <si>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ydd_word-list_1972_01</t>
  </si>
  <si>
    <t>ydd_word-list_1972_01.html</t>
  </si>
  <si>
    <t>1 - 101</t>
  </si>
  <si>
    <t>ydd_word-list_1972_01.tif</t>
  </si>
  <si>
    <t>ydd_word-list_1972_02.tif</t>
  </si>
  <si>
    <t>Yiddish</t>
  </si>
  <si>
    <t>ydd</t>
  </si>
  <si>
    <t>Reel Tape</t>
  </si>
  <si>
    <t>ydd_word-list_1979_01</t>
  </si>
  <si>
    <t>ydd_word-list_1979_01.html</t>
  </si>
  <si>
    <t>1-86</t>
  </si>
  <si>
    <t>ydd_word-list_1979_01.tif</t>
  </si>
  <si>
    <t>ydd_word-list_1979_02.tif</t>
  </si>
  <si>
    <t>Speaker from Odessa, Russia and Kobrin Poland</t>
  </si>
  <si>
    <t>Speaker from New York City</t>
  </si>
  <si>
    <t>ydd_word-list_1985_01</t>
  </si>
  <si>
    <t>ydd_word-list_1985_01.html</t>
  </si>
  <si>
    <t>1-83</t>
  </si>
  <si>
    <t>ydd_word-list_1985_01.tif</t>
  </si>
  <si>
    <t>ydd_word-list_1985_02.tif</t>
  </si>
  <si>
    <t>Speaker from Philadelphia</t>
  </si>
  <si>
    <t xml:space="preserve">Lithuanian </t>
  </si>
  <si>
    <t xml:space="preserve">Ukranian </t>
  </si>
  <si>
    <t>Odessa and Kobrin</t>
  </si>
  <si>
    <t>ydd_word-list_1972_01.jpg</t>
  </si>
  <si>
    <t>ydd_word-list_1979_01.jpg</t>
  </si>
  <si>
    <t>ydd_word-list_1985_01.jpg</t>
  </si>
  <si>
    <t>ydd_word-list_1972_02.jpg</t>
  </si>
  <si>
    <t>ydd_word-list_1979_02.jpg</t>
  </si>
  <si>
    <t>ydd_word-list_1985_02.jpg</t>
  </si>
  <si>
    <t>17 November, 1972</t>
  </si>
  <si>
    <t>12 June, 1979</t>
  </si>
  <si>
    <t>21 November, 1985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</si>
</sst>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90" zoomScaleNormal="90" workbookViewId="0" topLeftCell="E1">
      <selection activeCell="M4" sqref="M4:M6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80</v>
      </c>
    </row>
    <row r="3" spans="2:30" ht="17.25">
      <c r="B3" s="1" t="s">
        <v>1</v>
      </c>
      <c r="C3" s="1" t="s">
        <v>2</v>
      </c>
      <c r="D3" s="1" t="s">
        <v>3</v>
      </c>
      <c r="E3" s="1" t="s">
        <v>74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70</v>
      </c>
      <c r="U3" s="1" t="s">
        <v>69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75</v>
      </c>
      <c r="C4" s="1" t="str">
        <f>CONCATENATE(B4,".wav")</f>
        <v>ydd_word-list_1972_01.wav</v>
      </c>
      <c r="D4" s="1" t="str">
        <f>CONCATENATE(B4,".mp3")</f>
        <v>ydd_word-list_1972_01.mp3</v>
      </c>
      <c r="E4" s="1" t="s">
        <v>76</v>
      </c>
      <c r="F4" s="2" t="s">
        <v>77</v>
      </c>
      <c r="G4" s="1" t="s">
        <v>99</v>
      </c>
      <c r="H4" s="1" t="s">
        <v>102</v>
      </c>
      <c r="I4" s="1" t="s">
        <v>78</v>
      </c>
      <c r="J4" s="1" t="s">
        <v>79</v>
      </c>
      <c r="K4" s="1" t="s">
        <v>27</v>
      </c>
      <c r="L4" s="1" t="s">
        <v>27</v>
      </c>
      <c r="M4" s="1" t="str">
        <f>CONCATENATE("ydd_record_details.html#",A4)</f>
        <v>ydd_record_details.html#1</v>
      </c>
      <c r="N4" s="1" t="s">
        <v>80</v>
      </c>
      <c r="O4" s="1" t="s">
        <v>81</v>
      </c>
      <c r="P4" s="1" t="s">
        <v>28</v>
      </c>
      <c r="Q4" s="1" t="s">
        <v>73</v>
      </c>
      <c r="R4" s="3" t="s">
        <v>105</v>
      </c>
      <c r="S4" s="1" t="s">
        <v>66</v>
      </c>
      <c r="T4" s="1" t="s">
        <v>88</v>
      </c>
      <c r="U4" s="1" t="s">
        <v>98</v>
      </c>
      <c r="V4" s="1" t="s">
        <v>29</v>
      </c>
      <c r="W4" s="1" t="s">
        <v>30</v>
      </c>
      <c r="X4" s="1" t="s">
        <v>31</v>
      </c>
      <c r="Y4" s="1" t="s">
        <v>82</v>
      </c>
      <c r="Z4" s="1" t="s">
        <v>32</v>
      </c>
      <c r="AA4" s="1" t="s">
        <v>68</v>
      </c>
      <c r="AB4" s="1" t="str">
        <f>E4</f>
        <v>ydd_word-list_1972_01.html</v>
      </c>
      <c r="AC4" s="1">
        <v>1</v>
      </c>
      <c r="AD4" s="1" t="str">
        <f>CONCATENATE(E4,"#",AC4)</f>
        <v>ydd_word-list_1972_01.html#1</v>
      </c>
    </row>
    <row r="5" spans="1:30" ht="17.25">
      <c r="A5" s="1">
        <v>2</v>
      </c>
      <c r="B5" s="1" t="s">
        <v>83</v>
      </c>
      <c r="C5" s="1" t="str">
        <f aca="true" t="shared" si="0" ref="C5:C23">CONCATENATE(B5,".wav")</f>
        <v>ydd_word-list_1979_01.wav</v>
      </c>
      <c r="D5" s="1" t="str">
        <f aca="true" t="shared" si="1" ref="D5:D23">CONCATENATE(B5,".mp3")</f>
        <v>ydd_word-list_1979_01.mp3</v>
      </c>
      <c r="E5" s="1" t="s">
        <v>84</v>
      </c>
      <c r="F5" s="2" t="s">
        <v>85</v>
      </c>
      <c r="G5" s="1" t="s">
        <v>100</v>
      </c>
      <c r="H5" s="1" t="s">
        <v>103</v>
      </c>
      <c r="I5" s="1" t="s">
        <v>86</v>
      </c>
      <c r="J5" s="1" t="s">
        <v>87</v>
      </c>
      <c r="K5" s="1" t="s">
        <v>27</v>
      </c>
      <c r="L5" s="1" t="s">
        <v>27</v>
      </c>
      <c r="M5" s="1" t="str">
        <f>CONCATENATE("ydd_record_details.html#",A5)</f>
        <v>ydd_record_details.html#2</v>
      </c>
      <c r="N5" s="1" t="s">
        <v>80</v>
      </c>
      <c r="O5" s="1" t="s">
        <v>81</v>
      </c>
      <c r="P5" s="1" t="s">
        <v>28</v>
      </c>
      <c r="Q5" s="1" t="s">
        <v>73</v>
      </c>
      <c r="R5" s="3" t="s">
        <v>106</v>
      </c>
      <c r="S5" s="1" t="s">
        <v>66</v>
      </c>
      <c r="T5" s="1" t="s">
        <v>89</v>
      </c>
      <c r="U5" s="1" t="s">
        <v>97</v>
      </c>
      <c r="V5" s="1" t="s">
        <v>29</v>
      </c>
      <c r="W5" s="1" t="s">
        <v>30</v>
      </c>
      <c r="X5" s="1" t="s">
        <v>31</v>
      </c>
      <c r="Y5" s="1" t="s">
        <v>82</v>
      </c>
      <c r="Z5" s="1" t="s">
        <v>32</v>
      </c>
      <c r="AA5" s="1" t="s">
        <v>68</v>
      </c>
      <c r="AB5" s="1" t="str">
        <f aca="true" t="shared" si="2" ref="AB5:AB23">E5</f>
        <v>ydd_word-list_1979_01.html</v>
      </c>
      <c r="AC5" s="1">
        <v>1</v>
      </c>
      <c r="AD5" s="1" t="str">
        <f aca="true" t="shared" si="3" ref="AD5:AD23">CONCATENATE(E5,"#",AC5)</f>
        <v>ydd_word-list_1979_01.html#1</v>
      </c>
    </row>
    <row r="6" spans="1:30" ht="17.25">
      <c r="A6" s="1">
        <v>3</v>
      </c>
      <c r="B6" s="1" t="s">
        <v>90</v>
      </c>
      <c r="C6" s="1" t="str">
        <f t="shared" si="0"/>
        <v>ydd_word-list_1985_01.wav</v>
      </c>
      <c r="D6" s="1" t="str">
        <f t="shared" si="1"/>
        <v>ydd_word-list_1985_01.mp3</v>
      </c>
      <c r="E6" s="1" t="s">
        <v>91</v>
      </c>
      <c r="F6" s="2" t="s">
        <v>92</v>
      </c>
      <c r="G6" s="1" t="s">
        <v>101</v>
      </c>
      <c r="H6" s="1" t="s">
        <v>104</v>
      </c>
      <c r="I6" s="1" t="s">
        <v>93</v>
      </c>
      <c r="J6" s="1" t="s">
        <v>94</v>
      </c>
      <c r="K6" s="1" t="s">
        <v>27</v>
      </c>
      <c r="L6" s="1" t="s">
        <v>27</v>
      </c>
      <c r="M6" s="1" t="str">
        <f>CONCATENATE("ydd_record_details.html#",A6)</f>
        <v>ydd_record_details.html#3</v>
      </c>
      <c r="N6" s="1" t="s">
        <v>80</v>
      </c>
      <c r="O6" s="1" t="s">
        <v>81</v>
      </c>
      <c r="P6" s="1" t="s">
        <v>28</v>
      </c>
      <c r="Q6" s="1" t="s">
        <v>73</v>
      </c>
      <c r="R6" s="3" t="s">
        <v>107</v>
      </c>
      <c r="S6" s="1" t="s">
        <v>66</v>
      </c>
      <c r="T6" s="1" t="s">
        <v>95</v>
      </c>
      <c r="U6" s="1" t="s">
        <v>96</v>
      </c>
      <c r="V6" s="1" t="s">
        <v>29</v>
      </c>
      <c r="W6" s="1" t="s">
        <v>30</v>
      </c>
      <c r="X6" s="1" t="s">
        <v>31</v>
      </c>
      <c r="Y6" s="1" t="s">
        <v>67</v>
      </c>
      <c r="Z6" s="1" t="s">
        <v>32</v>
      </c>
      <c r="AA6" s="1" t="s">
        <v>68</v>
      </c>
      <c r="AB6" s="1" t="str">
        <f t="shared" si="2"/>
        <v>ydd_word-list_1985_01.html</v>
      </c>
      <c r="AC6" s="1">
        <v>1</v>
      </c>
      <c r="AD6" s="1" t="str">
        <f t="shared" si="3"/>
        <v>ydd_word-list_1985_01.html#1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68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68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68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68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68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68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68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68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68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68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68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68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68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68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68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68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68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A5" sqref="A5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&lt;language_name&gt;Yiddish&lt;/language_name&gt;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72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71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&lt;lang_name&gt;Yiddish&lt;/lang_name&gt;</v>
      </c>
      <c r="D3" s="1" t="str">
        <f>CONCATENATE("&lt;dialect&gt;",'Raw Metadata'!U4,"&lt;/dialect&gt;")</f>
        <v>&lt;dialect&gt;Odessa and Kobrin&lt;/dialect&gt;</v>
      </c>
      <c r="E3" s="1" t="str">
        <f>CONCATENATE("&lt;sil_code&gt;",'Raw Metadata'!O4,"&lt;/sil_code&gt;")</f>
        <v>&lt;sil_code&gt;ydd&lt;/sil_code&gt;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&lt;recording_date&gt;17 November, 1972&lt;/recording_date&gt;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Odessa, Russia and Kobrin Poland&lt;/origin&gt;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&lt;filename_audio&gt;ydd_word-list_1972_01&lt;/filename_audio&gt;</v>
      </c>
      <c r="M3" s="1" t="str">
        <f>CONCATENATE("&lt;filename_wav&gt;",'Raw Metadata'!C4,"&lt;/filename_wav&gt;")</f>
        <v>&lt;filename_wav&gt;ydd_word-list_1972_01.wav&lt;/filename_wav&gt;</v>
      </c>
      <c r="N3" s="1" t="str">
        <f>CONCATENATE("&lt;filename_mp3&gt;",'Raw Metadata'!D4,"&lt;/filename_mp3&gt;")</f>
        <v>&lt;filename_mp3&gt;ydd_word-list_1972_01.mp3&lt;/filename_mp3&gt;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&lt;wordlist&gt;ydd_word-list_1972_01.html&lt;/wordlist&gt;</v>
      </c>
      <c r="S3" s="1" t="str">
        <f>CONCATENATE("&lt;wordlist_entries&gt;",'Raw Metadata'!F4,"&lt;/wordlist_entries&gt;")</f>
        <v>&lt;wordlist_entries&gt;1 - 101&lt;/wordlist_entries&gt;</v>
      </c>
      <c r="T3" s="1" t="str">
        <f>CONCATENATE("&lt;image_tif&gt;",'Raw Metadata'!I4,"&lt;/image_tif&gt;")</f>
        <v>&lt;image_tif&gt;ydd_word-list_1972_01.tif&lt;/image_tif&gt;</v>
      </c>
      <c r="U3" s="1" t="str">
        <f>CONCATENATE("&lt;image_tif2&gt;",'Raw Metadata'!J4,"&lt;/image_tif2&gt;")</f>
        <v>&lt;image_tif2&gt;ydd_word-list_1972_02.tif&lt;/image_tif2&gt;</v>
      </c>
      <c r="V3" s="1" t="str">
        <f>CONCATENATE("&lt;image_jpg&gt;",'Raw Metadata'!G4,"&lt;/image_jpg&gt;")</f>
        <v>&lt;image_jpg&gt;ydd_word-list_1972_01.jpg&lt;/image_jpg&gt;</v>
      </c>
      <c r="W3" s="1" t="str">
        <f>CONCATENATE("&lt;image_jpg2&gt;",'Raw Metadata'!H4,"&lt;/image_jpg2&gt;")</f>
        <v>&lt;image_jpg2&gt;ydd_word-list_1972_02.jpg&lt;/image_jpg2&gt;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&lt;details&gt;ydd_record_details.html#1&lt;/details&gt;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&lt;wordlist_no_repetition&gt;ydd_word-list_1972_01.html&lt;/wordlist_no_repetition&gt;</v>
      </c>
      <c r="AC3" s="1" t="str">
        <f>CONCATENATE("&lt;link_within_wordlist&gt;",'Raw Metadata'!AD4,"&lt;/link_within_wordlist&gt;")</f>
        <v>&lt;link_within_wordlist&gt;ydd_word-list_1972_01.html#1&lt;/link_within_wordlist&gt;</v>
      </c>
      <c r="AD3" s="1" t="s">
        <v>64</v>
      </c>
    </row>
    <row r="4" spans="1:30" ht="17.25">
      <c r="A4" s="1" t="s">
        <v>63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&lt;lang_name&gt;Yiddish&lt;/lang_name&gt;</v>
      </c>
      <c r="D4" s="1" t="str">
        <f>CONCATENATE("&lt;dialect&gt;",'Raw Metadata'!U5,"&lt;/dialect&gt;")</f>
        <v>&lt;dialect&gt;Ukranian &lt;/dialect&gt;</v>
      </c>
      <c r="E4" s="1" t="str">
        <f>CONCATENATE("&lt;sil_code&gt;",'Raw Metadata'!O5,"&lt;/sil_code&gt;")</f>
        <v>&lt;sil_code&gt;ydd&lt;/sil_code&gt;</v>
      </c>
      <c r="F4" s="1" t="str">
        <f>CONCATENATE("&lt;content&gt;",'Raw Metadata'!P5,"&lt;/content&gt;")</f>
        <v>&lt;content&gt;Word List&lt;/content&gt;</v>
      </c>
      <c r="G4" s="1" t="str">
        <f>CONCATENATE("&lt;recording_location&gt;",'Raw Metadata'!Q5,"&lt;/recording_location&gt;")</f>
        <v>&lt;recording_location&gt;UCLA Phonetics Lab&lt;/recording_location&gt;</v>
      </c>
      <c r="H4" s="1" t="str">
        <f>CONCATENATE("&lt;recording_date&gt;",'Raw Metadata'!R5,"&lt;/recording_date&gt;")</f>
        <v>&lt;recording_date&gt;12 June, 1979&lt;/recording_date&gt;</v>
      </c>
      <c r="I4" s="1" t="str">
        <f>CONCATENATE("&lt;fieldworkers&gt;",'Raw Metadata'!S5,"&lt;/fieldworkers&gt;")</f>
        <v>&lt;fieldworkers&gt;UCLA Student&lt;/fieldworkers&gt;</v>
      </c>
      <c r="J4" s="1" t="str">
        <f>CONCATENATE("&lt;origin&gt;",'Raw Metadata'!T5,"&lt;/origin&gt;")</f>
        <v>&lt;origin&gt;Speaker from New York City&lt;/origin&gt;</v>
      </c>
      <c r="K4" s="1" t="str">
        <f>CONCATENATE("&lt;speakers&gt;",'Raw Metadata'!V5,"&lt;/speakers&gt;")</f>
        <v>&lt;speakers&gt;N/A&lt;/speakers&gt;</v>
      </c>
      <c r="L4" s="1" t="str">
        <f>CONCATENATE("&lt;filename_audio&gt;",'Raw Metadata'!B5,"&lt;/filename_audio&gt;")</f>
        <v>&lt;filename_audio&gt;ydd_word-list_1979_01&lt;/filename_audio&gt;</v>
      </c>
      <c r="M4" s="1" t="str">
        <f>CONCATENATE("&lt;filename_wav&gt;",'Raw Metadata'!C5,"&lt;/filename_wav&gt;")</f>
        <v>&lt;filename_wav&gt;ydd_word-list_1979_01.wav&lt;/filename_wav&gt;</v>
      </c>
      <c r="N4" s="1" t="str">
        <f>CONCATENATE("&lt;filename_mp3&gt;",'Raw Metadata'!D5,"&lt;/filename_mp3&gt;")</f>
        <v>&lt;filename_mp3&gt;ydd_word-list_1979_01.mp3&lt;/filename_mp3&gt;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&lt;original_medium&gt;Reel Tape&lt;/original_medium&gt;</v>
      </c>
      <c r="R4" s="1" t="str">
        <f>CONCATENATE("&lt;wordlist&gt;",'Raw Metadata'!E5,"&lt;/wordlist&gt;")</f>
        <v>&lt;wordlist&gt;ydd_word-list_1979_01.html&lt;/wordlist&gt;</v>
      </c>
      <c r="S4" s="1" t="str">
        <f>CONCATENATE("&lt;wordlist_entries&gt;",'Raw Metadata'!F5,"&lt;/wordlist_entries&gt;")</f>
        <v>&lt;wordlist_entries&gt;1-86&lt;/wordlist_entries&gt;</v>
      </c>
      <c r="T4" s="1" t="str">
        <f>CONCATENATE("&lt;image_tif&gt;",'Raw Metadata'!I5,"&lt;/image_tif&gt;")</f>
        <v>&lt;image_tif&gt;ydd_word-list_1979_01.tif&lt;/image_tif&gt;</v>
      </c>
      <c r="U4" s="1" t="str">
        <f>CONCATENATE("&lt;image_tif2&gt;",'Raw Metadata'!J5,"&lt;/image_tif2&gt;")</f>
        <v>&lt;image_tif2&gt;ydd_word-list_1979_02.tif&lt;/image_tif2&gt;</v>
      </c>
      <c r="V4" s="1" t="str">
        <f>CONCATENATE("&lt;image_jpg&gt;",'Raw Metadata'!G5,"&lt;/image_jpg&gt;")</f>
        <v>&lt;image_jpg&gt;ydd_word-list_1979_01.jpg&lt;/image_jpg&gt;</v>
      </c>
      <c r="W4" s="1" t="str">
        <f>CONCATENATE("&lt;image_jpg2&gt;",'Raw Metadata'!H5,"&lt;/image_jpg2&gt;")</f>
        <v>&lt;image_jpg2&gt;ydd_word-list_1979_02.jpg&lt;/image_jpg2&gt;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&lt;details&gt;ydd_record_details.html#2&lt;/details&gt;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&lt;wordlist_no_repetition&gt;ydd_word-list_1979_01.html&lt;/wordlist_no_repetition&gt;</v>
      </c>
      <c r="AC4" s="1" t="str">
        <f>CONCATENATE("&lt;link_within_wordlist&gt;",'Raw Metadata'!AD5,"&lt;/link_within_wordlist&gt;")</f>
        <v>&lt;link_within_wordlist&gt;ydd_word-list_1979_01.html#1&lt;/link_within_wordlist&gt;</v>
      </c>
      <c r="AD4" s="1" t="s">
        <v>64</v>
      </c>
    </row>
    <row r="5" spans="1:30" ht="17.25">
      <c r="A5" s="1" t="s">
        <v>63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&lt;lang_name&gt;Yiddish&lt;/lang_name&gt;</v>
      </c>
      <c r="D5" s="1" t="str">
        <f>CONCATENATE("&lt;dialect&gt;",'Raw Metadata'!U6,"&lt;/dialect&gt;")</f>
        <v>&lt;dialect&gt;Lithuanian &lt;/dialect&gt;</v>
      </c>
      <c r="E5" s="1" t="str">
        <f>CONCATENATE("&lt;sil_code&gt;",'Raw Metadata'!O6,"&lt;/sil_code&gt;")</f>
        <v>&lt;sil_code&gt;ydd&lt;/sil_code&gt;</v>
      </c>
      <c r="F5" s="1" t="str">
        <f>CONCATENATE("&lt;content&gt;",'Raw Metadata'!P6,"&lt;/content&gt;")</f>
        <v>&lt;content&gt;Word List&lt;/content&gt;</v>
      </c>
      <c r="G5" s="1" t="str">
        <f>CONCATENATE("&lt;recording_location&gt;",'Raw Metadata'!Q6,"&lt;/recording_location&gt;")</f>
        <v>&lt;recording_location&gt;UCLA Phonetics Lab&lt;/recording_location&gt;</v>
      </c>
      <c r="H5" s="1" t="str">
        <f>CONCATENATE("&lt;recording_date&gt;",'Raw Metadata'!R6,"&lt;/recording_date&gt;")</f>
        <v>&lt;recording_date&gt;21 November, 1985&lt;/recording_date&gt;</v>
      </c>
      <c r="I5" s="1" t="str">
        <f>CONCATENATE("&lt;fieldworkers&gt;",'Raw Metadata'!S6,"&lt;/fieldworkers&gt;")</f>
        <v>&lt;fieldworkers&gt;UCLA Student&lt;/fieldworkers&gt;</v>
      </c>
      <c r="J5" s="1" t="str">
        <f>CONCATENATE("&lt;origin&gt;",'Raw Metadata'!T6,"&lt;/origin&gt;")</f>
        <v>&lt;origin&gt;Speaker from Philadelphia&lt;/origin&gt;</v>
      </c>
      <c r="K5" s="1" t="str">
        <f>CONCATENATE("&lt;speakers&gt;",'Raw Metadata'!V6,"&lt;/speakers&gt;")</f>
        <v>&lt;speakers&gt;N/A&lt;/speakers&gt;</v>
      </c>
      <c r="L5" s="1" t="str">
        <f>CONCATENATE("&lt;filename_audio&gt;",'Raw Metadata'!B6,"&lt;/filename_audio&gt;")</f>
        <v>&lt;filename_audio&gt;ydd_word-list_1985_01&lt;/filename_audio&gt;</v>
      </c>
      <c r="M5" s="1" t="str">
        <f>CONCATENATE("&lt;filename_wav&gt;",'Raw Metadata'!C6,"&lt;/filename_wav&gt;")</f>
        <v>&lt;filename_wav&gt;ydd_word-list_1985_01.wav&lt;/filename_wav&gt;</v>
      </c>
      <c r="N5" s="1" t="str">
        <f>CONCATENATE("&lt;filename_mp3&gt;",'Raw Metadata'!D6,"&lt;/filename_mp3&gt;")</f>
        <v>&lt;filename_mp3&gt;ydd_word-list_1985_01.mp3&lt;/filename_mp3&gt;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&lt;original_medium&gt;Cassette Tape&lt;/original_medium&gt;</v>
      </c>
      <c r="R5" s="1" t="str">
        <f>CONCATENATE("&lt;wordlist&gt;",'Raw Metadata'!E6,"&lt;/wordlist&gt;")</f>
        <v>&lt;wordlist&gt;ydd_word-list_1985_01.html&lt;/wordlist&gt;</v>
      </c>
      <c r="S5" s="1" t="str">
        <f>CONCATENATE("&lt;wordlist_entries&gt;",'Raw Metadata'!F6,"&lt;/wordlist_entries&gt;")</f>
        <v>&lt;wordlist_entries&gt;1-83&lt;/wordlist_entries&gt;</v>
      </c>
      <c r="T5" s="1" t="str">
        <f>CONCATENATE("&lt;image_tif&gt;",'Raw Metadata'!I6,"&lt;/image_tif&gt;")</f>
        <v>&lt;image_tif&gt;ydd_word-list_1985_01.tif&lt;/image_tif&gt;</v>
      </c>
      <c r="U5" s="1" t="str">
        <f>CONCATENATE("&lt;image_tif2&gt;",'Raw Metadata'!J6,"&lt;/image_tif2&gt;")</f>
        <v>&lt;image_tif2&gt;ydd_word-list_1985_02.tif&lt;/image_tif2&gt;</v>
      </c>
      <c r="V5" s="1" t="str">
        <f>CONCATENATE("&lt;image_jpg&gt;",'Raw Metadata'!G6,"&lt;/image_jpg&gt;")</f>
        <v>&lt;image_jpg&gt;ydd_word-list_1985_01.jpg&lt;/image_jpg&gt;</v>
      </c>
      <c r="W5" s="1" t="str">
        <f>CONCATENATE("&lt;image_jpg2&gt;",'Raw Metadata'!H6,"&lt;/image_jpg2&gt;")</f>
        <v>&lt;image_jpg2&gt;ydd_word-list_1985_02.jpg&lt;/image_jpg2&gt;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&lt;details&gt;ydd_record_details.html#3&lt;/details&gt;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&lt;wordlist_no_repetition&gt;ydd_word-list_1985_01.html&lt;/wordlist_no_repetition&gt;</v>
      </c>
      <c r="AC5" s="1" t="str">
        <f>CONCATENATE("&lt;link_within_wordlist&gt;",'Raw Metadata'!AD6,"&lt;/link_within_wordlist&gt;")</f>
        <v>&lt;link_within_wordlist&gt;ydd_word-list_1985_01.html#1&lt;/link_within_wordlist&gt;</v>
      </c>
      <c r="AD5" s="1" t="s">
        <v>64</v>
      </c>
    </row>
    <row r="6" ht="17.25">
      <c r="A6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2008-07-15T20:39:28Z</dcterms:modified>
  <cp:category/>
  <cp:version/>
  <cp:contentType/>
  <cp:contentStatus/>
</cp:coreProperties>
</file>