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<sst xmlns="http://schemas.openxmlformats.org/spreadsheetml/2006/main" count="133" uniqueCount="104">
  <si>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</si>
  <si>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</si>
  <si>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</si>
  <si>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</si>
  <si>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</si>
  <si>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</si>
  <si>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</si>
  <si>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</si>
  <si>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</si>
  <si>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</si>
  <si>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</si>
  <si>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</si>
  <si>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</si>
  <si>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</si>
  <si>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</si>
  <si>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</si>
  <si>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</si>
  <si>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</si>
  <si>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</si>
  <si>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</si>
  <si>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</si>
  <si>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</si>
  <si>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</si>
  <si>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</si>
  <si>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</si>
  <si>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</si>
  <si>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</si>
  <si>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</si>
  <si>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</si>
  <si>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</si>
  <si>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</si>
  <si>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</si>
  <si>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</si>
  <si>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</si>
  <si>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</si>
  <si>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</si>
  <si>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</si>
  <si>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</si>
  <si>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</si>
  <si>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</si>
  <si>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</si>
  <si>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</si>
  <si>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</si>
  <si>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</si>
  <si>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</si>
  <si>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</si>
  <si>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</si>
  <si>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</si>
  <si>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</si>
  <si>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</si>
  <si>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</si>
  <si>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</si>
  <si>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</si>
  <si>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</si>
  <si>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</si>
  <si>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</si>
  <si>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</si>
  <si>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</si>
  <si>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</si>
  <si>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</si>
  <si>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</si>
  <si>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</si>
  <si>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</si>
  <si>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Speaker(s)</t>
  </si>
  <si>
    <t>cassette tape</t>
  </si>
  <si>
    <t>Peter Ladefoged</t>
  </si>
  <si>
    <t>Fieldworkers</t>
  </si>
  <si>
    <t>urh_word-list_1960_01</t>
  </si>
  <si>
    <t>urh_word-list_1960_01.wav</t>
  </si>
  <si>
    <t>urh_word-list_1960_01.mp3</t>
  </si>
  <si>
    <t>urh_word-list_1960_01.html</t>
  </si>
  <si>
    <t>1 - 26</t>
  </si>
  <si>
    <t>urh_word-list_1960_01.jpg</t>
  </si>
  <si>
    <t>urh_word-list_1960_02.jpg</t>
  </si>
  <si>
    <t>urh_word-list_1960_01.tif</t>
  </si>
  <si>
    <t>urh_word-list_1960_02.tif</t>
  </si>
  <si>
    <t>Urhobo</t>
  </si>
  <si>
    <t>URH</t>
  </si>
  <si>
    <t>West Africa; speaker is from Ovu, Urhobo Division, Nigeria</t>
  </si>
  <si>
    <t>28 May, 1960</t>
  </si>
  <si>
    <t>Joan Agban</t>
  </si>
  <si>
    <t>44.1 K, 16-bit sound depth (bit rate=705 kpbs)</t>
  </si>
  <si>
    <t>reel tape</t>
  </si>
  <si>
    <t>urh_word-list_1984_01</t>
  </si>
  <si>
    <t>urh_word-list_1984_01.wav</t>
  </si>
  <si>
    <t>urh_word-list_1984_01.mp3</t>
  </si>
  <si>
    <t>urh_word-list_1984_01.html</t>
  </si>
  <si>
    <t>1 - 69</t>
  </si>
  <si>
    <t>urh_word-list_1984_01.jpg</t>
  </si>
  <si>
    <t>urh_word-list_1984_02.jpg</t>
  </si>
  <si>
    <t>urh_word-list_1984_01.tif</t>
  </si>
  <si>
    <t>urh_word-list_1984_02.tif</t>
  </si>
  <si>
    <t>Port Harcourt, Nigeria</t>
  </si>
  <si>
    <t>29 May, 1984</t>
  </si>
  <si>
    <t>Pat Keating</t>
  </si>
  <si>
    <t>Etu, Ikiribi</t>
  </si>
  <si>
    <t>urh_word-list_1984_02</t>
  </si>
  <si>
    <t>urh_word-list_1984_02.wav</t>
  </si>
  <si>
    <t>urh_word-list_1984_02.mp3</t>
  </si>
  <si>
    <t>70 - 107</t>
  </si>
  <si>
    <t>urh_word-list_1984_03.jpg</t>
  </si>
  <si>
    <t>urh_word-list_1984_04.jpg</t>
  </si>
  <si>
    <t>urh_word-list_1984_03.tif</t>
  </si>
  <si>
    <t>urh_word-list_1984_04.tif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</si>
</sst>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A1">
      <pane xSplit="12825" topLeftCell="Z1" activePane="topRight" state="split"/>
      <selection pane="topLeft" activeCell="A1" sqref="A1:Y4"/>
      <selection pane="topRight" activeCell="Z4" sqref="Z4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66</v>
      </c>
      <c r="T1" t="s">
        <v>63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67</v>
      </c>
      <c r="C2" t="s">
        <v>68</v>
      </c>
      <c r="D2" t="s">
        <v>69</v>
      </c>
      <c r="E2" t="s">
        <v>70</v>
      </c>
      <c r="F2" s="1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25</v>
      </c>
      <c r="L2" t="s">
        <v>25</v>
      </c>
      <c r="M2" t="str">
        <f>CONCATENATE("urh_record_details.html#",A2)</f>
        <v>urh_record_details.html#1</v>
      </c>
      <c r="N2" t="s">
        <v>76</v>
      </c>
      <c r="O2" t="s">
        <v>77</v>
      </c>
      <c r="P2" t="s">
        <v>8</v>
      </c>
      <c r="Q2" t="s">
        <v>78</v>
      </c>
      <c r="R2" t="s">
        <v>79</v>
      </c>
      <c r="S2" s="2" t="s">
        <v>65</v>
      </c>
      <c r="T2" s="2" t="s">
        <v>80</v>
      </c>
      <c r="U2" t="s">
        <v>81</v>
      </c>
      <c r="V2" t="s">
        <v>22</v>
      </c>
      <c r="W2" t="s">
        <v>82</v>
      </c>
      <c r="X2" t="s">
        <v>56</v>
      </c>
      <c r="Y2" t="s">
        <v>10</v>
      </c>
      <c r="Z2" t="str">
        <f>E2</f>
        <v>urh_word-list_1960_01.html</v>
      </c>
      <c r="AA2" s="3">
        <v>1</v>
      </c>
      <c r="AB2" t="str">
        <f>CONCATENATE(E2,"#",AA2)</f>
        <v>urh_word-list_1960_01.html#1</v>
      </c>
    </row>
    <row r="3" spans="1:28" ht="20.25">
      <c r="A3">
        <v>2</v>
      </c>
      <c r="B3" t="s">
        <v>83</v>
      </c>
      <c r="C3" t="s">
        <v>84</v>
      </c>
      <c r="D3" t="s">
        <v>85</v>
      </c>
      <c r="E3" t="s">
        <v>86</v>
      </c>
      <c r="F3" s="1" t="s">
        <v>87</v>
      </c>
      <c r="G3" t="s">
        <v>88</v>
      </c>
      <c r="H3" t="s">
        <v>89</v>
      </c>
      <c r="I3" t="s">
        <v>90</v>
      </c>
      <c r="J3" t="s">
        <v>91</v>
      </c>
      <c r="K3" t="s">
        <v>25</v>
      </c>
      <c r="L3" t="s">
        <v>25</v>
      </c>
      <c r="M3" t="str">
        <f>CONCATENATE("urh_record_details.html#",A3)</f>
        <v>urh_record_details.html#2</v>
      </c>
      <c r="N3" t="s">
        <v>76</v>
      </c>
      <c r="O3" t="s">
        <v>77</v>
      </c>
      <c r="P3" t="s">
        <v>8</v>
      </c>
      <c r="Q3" t="s">
        <v>92</v>
      </c>
      <c r="R3" t="s">
        <v>93</v>
      </c>
      <c r="S3" s="2" t="s">
        <v>94</v>
      </c>
      <c r="T3" s="2" t="s">
        <v>95</v>
      </c>
      <c r="U3" t="s">
        <v>81</v>
      </c>
      <c r="V3" t="s">
        <v>22</v>
      </c>
      <c r="W3" t="s">
        <v>64</v>
      </c>
      <c r="X3" t="s">
        <v>56</v>
      </c>
      <c r="Y3" t="s">
        <v>10</v>
      </c>
      <c r="Z3" t="str">
        <f>E3</f>
        <v>urh_word-list_1984_01.html</v>
      </c>
      <c r="AA3" s="3">
        <v>1</v>
      </c>
      <c r="AB3" t="str">
        <f>CONCATENATE(E3,"#",AA3)</f>
        <v>urh_word-list_1984_01.html#1</v>
      </c>
    </row>
    <row r="4" spans="1:28" ht="20.25">
      <c r="A4">
        <v>3</v>
      </c>
      <c r="B4" t="s">
        <v>96</v>
      </c>
      <c r="C4" t="s">
        <v>97</v>
      </c>
      <c r="D4" t="s">
        <v>98</v>
      </c>
      <c r="E4" t="s">
        <v>86</v>
      </c>
      <c r="F4" s="1" t="s">
        <v>99</v>
      </c>
      <c r="G4" t="s">
        <v>100</v>
      </c>
      <c r="H4" t="s">
        <v>101</v>
      </c>
      <c r="I4" t="s">
        <v>102</v>
      </c>
      <c r="J4" t="s">
        <v>103</v>
      </c>
      <c r="K4" t="s">
        <v>25</v>
      </c>
      <c r="L4" t="s">
        <v>25</v>
      </c>
      <c r="M4" t="str">
        <f>CONCATENATE("urh_record_details.html#",A4)</f>
        <v>urh_record_details.html#3</v>
      </c>
      <c r="N4" t="s">
        <v>76</v>
      </c>
      <c r="O4" t="s">
        <v>77</v>
      </c>
      <c r="P4" t="s">
        <v>8</v>
      </c>
      <c r="Q4" t="s">
        <v>92</v>
      </c>
      <c r="R4" t="s">
        <v>93</v>
      </c>
      <c r="S4" s="2" t="s">
        <v>94</v>
      </c>
      <c r="T4" s="2" t="s">
        <v>95</v>
      </c>
      <c r="U4" t="s">
        <v>81</v>
      </c>
      <c r="V4" t="s">
        <v>22</v>
      </c>
      <c r="W4" t="s">
        <v>64</v>
      </c>
      <c r="X4" t="s">
        <v>56</v>
      </c>
      <c r="Y4" t="s">
        <v>10</v>
      </c>
      <c r="AA4" s="3">
        <v>70</v>
      </c>
      <c r="AB4" t="str">
        <f>CONCATENATE(E4,"#",AA4)</f>
        <v>urh_word-list_1984_01.html#70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tabSelected="1" workbookViewId="0" topLeftCell="A1">
      <selection activeCell="B4" sqref="B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&lt;language_name&gt;Urhobo&lt;/language_name&gt;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&lt;lang_name&gt;Urhobo&lt;/lang_name&gt;</v>
      </c>
      <c r="D3" t="str">
        <f>CONCATENATE("&lt;sil_code&gt;",'Raw Metadata'!O2,"&lt;/sil_code&gt;")</f>
        <v>&lt;sil_code&gt;URH&lt;/sil_code&gt;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&lt;recording_location&gt;West Africa; speaker is from Ovu, Urhobo Division, Nigeria&lt;/recording_location&gt;</v>
      </c>
      <c r="G3" t="str">
        <f>CONCATENATE("&lt;recording_date&gt;",'Raw Metadata'!R2,"&lt;/recording_date&gt;")</f>
        <v>&lt;recording_date&gt;28 May, 1960&lt;/recording_date&gt;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&lt;speakers&gt;Joan Agban&lt;/speakers&gt;</v>
      </c>
      <c r="J3" t="str">
        <f>CONCATENATE("&lt;filename_audio&gt;",'Raw Metadata'!B2,"&lt;/filename_audio&gt;")</f>
        <v>&lt;filename_audio&gt;urh_word-list_1960_01&lt;/filename_audio&gt;</v>
      </c>
      <c r="K3" t="str">
        <f>CONCATENATE("&lt;filename_wav&gt;",'Raw Metadata'!C2,"&lt;/filename_wav&gt;")</f>
        <v>&lt;filename_wav&gt;urh_word-list_1960_01.wav&lt;/filename_wav&gt;</v>
      </c>
      <c r="L3" t="str">
        <f>CONCATENATE("&lt;filename_mp3&gt;",'Raw Metadata'!D2,"&lt;/filename_mp3&gt;")</f>
        <v>&lt;filename_mp3&gt;urh_word-list_1960_01.mp3&lt;/filename_mp3&gt;</v>
      </c>
      <c r="M3" t="str">
        <f>CONCATENATE("&lt;wav_quality&gt;",'Raw Metadata'!U2,"&lt;/wav_quality&gt;")</f>
        <v>&lt;wav_quality&gt;44.1 K, 16-bit sound depth (bit rate=705 kpbs)&lt;/wav_quality&gt;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&lt;wordlist&gt;urh_word-list_1960_01.html&lt;/wordlist&gt;</v>
      </c>
      <c r="Q3" t="str">
        <f>CONCATENATE("&lt;wordlist_entries&gt;",'Raw Metadata'!F2,"&lt;/wordlist_entries&gt;")</f>
        <v>&lt;wordlist_entries&gt;1 - 26&lt;/wordlist_entries&gt;</v>
      </c>
      <c r="R3" t="str">
        <f>CONCATENATE("&lt;image_tif&gt;",'Raw Metadata'!I2,"&lt;/image_tif&gt;")</f>
        <v>&lt;image_tif&gt;urh_word-list_1960_01.tif&lt;/image_tif&gt;</v>
      </c>
      <c r="S3" t="str">
        <f>CONCATENATE("&lt;image_tif2&gt;",'Raw Metadata'!J2,"&lt;/image_tif2&gt;")</f>
        <v>&lt;image_tif2&gt;urh_word-list_1960_02.tif&lt;/image_tif2&gt;</v>
      </c>
      <c r="T3" t="str">
        <f>CONCATENATE("&lt;image_jpg&gt;",'Raw Metadata'!G2,"&lt;/image_jpg&gt;")</f>
        <v>&lt;image_jpg&gt;urh_word-list_1960_01.jpg&lt;/image_jpg&gt;</v>
      </c>
      <c r="U3" t="str">
        <f>CONCATENATE("&lt;image_jpg2&gt;",'Raw Metadata'!H2,"&lt;/image_jpg2&gt;")</f>
        <v>&lt;image_jpg2&gt;urh_word-list_1960_02.jpg&lt;/image_jpg2&gt;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&lt;details&gt;urh_record_details.html#1&lt;/details&gt;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&lt;wordlist_no_repetition&gt;urh_word-list_1960_01.html&lt;/wordlist_no_repetition&gt;</v>
      </c>
      <c r="AA3" t="str">
        <f>CONCATENATE("&lt;link_within_wordlist&gt;",'Raw Metadata'!AB2,"&lt;/link_within_wordlist&gt;")</f>
        <v>&lt;link_within_wordlist&gt;urh_word-list_1960_01.html#1&lt;/link_within_wordlist&gt;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&lt;lang_name&gt;Urhobo&lt;/lang_name&gt;</v>
      </c>
      <c r="D4" t="str">
        <f>CONCATENATE("&lt;sil_code&gt;",'Raw Metadata'!O3,"&lt;/sil_code&gt;")</f>
        <v>&lt;sil_code&gt;URH&lt;/sil_code&gt;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&lt;recording_location&gt;Port Harcourt, Nigeria&lt;/recording_location&gt;</v>
      </c>
      <c r="G4" t="str">
        <f>CONCATENATE("&lt;recording_date&gt;",'Raw Metadata'!R3,"&lt;/recording_date&gt;")</f>
        <v>&lt;recording_date&gt;29 May, 1984&lt;/recording_date&gt;</v>
      </c>
      <c r="H4" t="str">
        <f>CONCATENATE("&lt;fieldworkers&gt;",'Raw Metadata'!S3,"&lt;/fieldworkers&gt;")</f>
        <v>&lt;fieldworkers&gt;Pat Keating&lt;/fieldworkers&gt;</v>
      </c>
      <c r="I4" t="str">
        <f>CONCATENATE("&lt;speakers&gt;",'Raw Metadata'!T3,"&lt;/speakers&gt;")</f>
        <v>&lt;speakers&gt;Etu, Ikiribi&lt;/speakers&gt;</v>
      </c>
      <c r="J4" t="str">
        <f>CONCATENATE("&lt;filename_audio&gt;",'Raw Metadata'!B3,"&lt;/filename_audio&gt;")</f>
        <v>&lt;filename_audio&gt;urh_word-list_1984_01&lt;/filename_audio&gt;</v>
      </c>
      <c r="K4" t="str">
        <f>CONCATENATE("&lt;filename_wav&gt;",'Raw Metadata'!C3,"&lt;/filename_wav&gt;")</f>
        <v>&lt;filename_wav&gt;urh_word-list_1984_01.wav&lt;/filename_wav&gt;</v>
      </c>
      <c r="L4" t="str">
        <f>CONCATENATE("&lt;filename_mp3&gt;",'Raw Metadata'!D3,"&lt;/filename_mp3&gt;")</f>
        <v>&lt;filename_mp3&gt;urh_word-list_1984_01.mp3&lt;/filename_mp3&gt;</v>
      </c>
      <c r="M4" t="str">
        <f>CONCATENATE("&lt;wav_quality&gt;",'Raw Metadata'!U3,"&lt;/wav_quality&gt;")</f>
        <v>&lt;wav_quality&gt;44.1 K, 16-bit sound depth (bit rate=705 kpbs)&lt;/wav_quality&gt;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&lt;original_medium&gt;cassette tape&lt;/original_medium&gt;</v>
      </c>
      <c r="P4" t="str">
        <f>CONCATENATE("&lt;wordlist&gt;",'Raw Metadata'!E3,"&lt;/wordlist&gt;")</f>
        <v>&lt;wordlist&gt;urh_word-list_1984_01.html&lt;/wordlist&gt;</v>
      </c>
      <c r="Q4" t="str">
        <f>CONCATENATE("&lt;wordlist_entries&gt;",'Raw Metadata'!F3,"&lt;/wordlist_entries&gt;")</f>
        <v>&lt;wordlist_entries&gt;1 - 69&lt;/wordlist_entries&gt;</v>
      </c>
      <c r="R4" t="str">
        <f>CONCATENATE("&lt;image_tif&gt;",'Raw Metadata'!I3,"&lt;/image_tif&gt;")</f>
        <v>&lt;image_tif&gt;urh_word-list_1984_01.tif&lt;/image_tif&gt;</v>
      </c>
      <c r="S4" t="str">
        <f>CONCATENATE("&lt;image_tif2&gt;",'Raw Metadata'!J3,"&lt;/image_tif2&gt;")</f>
        <v>&lt;image_tif2&gt;urh_word-list_1984_02.tif&lt;/image_tif2&gt;</v>
      </c>
      <c r="T4" t="str">
        <f>CONCATENATE("&lt;image_jpg&gt;",'Raw Metadata'!G3,"&lt;/image_jpg&gt;")</f>
        <v>&lt;image_jpg&gt;urh_word-list_1984_01.jpg&lt;/image_jpg&gt;</v>
      </c>
      <c r="U4" t="str">
        <f>CONCATENATE("&lt;image_jpg2&gt;",'Raw Metadata'!H3,"&lt;/image_jpg2&gt;")</f>
        <v>&lt;image_jpg2&gt;urh_word-list_1984_02.jpg&lt;/image_jpg2&gt;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&lt;details&gt;urh_record_details.html#2&lt;/details&gt;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&lt;wordlist_no_repetition&gt;urh_word-list_1984_01.html&lt;/wordlist_no_repetition&gt;</v>
      </c>
      <c r="AA4" t="str">
        <f>CONCATENATE("&lt;link_within_wordlist&gt;",'Raw Metadata'!AB3,"&lt;/link_within_wordlist&gt;")</f>
        <v>&lt;link_within_wordlist&gt;urh_word-list_1984_01.html#1&lt;/link_within_wordlist&gt;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&lt;lang_name&gt;Urhobo&lt;/lang_name&gt;</v>
      </c>
      <c r="D5" t="str">
        <f>CONCATENATE("&lt;sil_code&gt;",'Raw Metadata'!O4,"&lt;/sil_code&gt;")</f>
        <v>&lt;sil_code&gt;URH&lt;/sil_code&gt;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&lt;recording_location&gt;Port Harcourt, Nigeria&lt;/recording_location&gt;</v>
      </c>
      <c r="G5" t="str">
        <f>CONCATENATE("&lt;recording_date&gt;",'Raw Metadata'!R4,"&lt;/recording_date&gt;")</f>
        <v>&lt;recording_date&gt;29 May, 1984&lt;/recording_date&gt;</v>
      </c>
      <c r="H5" t="str">
        <f>CONCATENATE("&lt;fieldworkers&gt;",'Raw Metadata'!S4,"&lt;/fieldworkers&gt;")</f>
        <v>&lt;fieldworkers&gt;Pat Keating&lt;/fieldworkers&gt;</v>
      </c>
      <c r="I5" t="str">
        <f>CONCATENATE("&lt;speakers&gt;",'Raw Metadata'!T4,"&lt;/speakers&gt;")</f>
        <v>&lt;speakers&gt;Etu, Ikiribi&lt;/speakers&gt;</v>
      </c>
      <c r="J5" t="str">
        <f>CONCATENATE("&lt;filename_audio&gt;",'Raw Metadata'!B4,"&lt;/filename_audio&gt;")</f>
        <v>&lt;filename_audio&gt;urh_word-list_1984_02&lt;/filename_audio&gt;</v>
      </c>
      <c r="K5" t="str">
        <f>CONCATENATE("&lt;filename_wav&gt;",'Raw Metadata'!C4,"&lt;/filename_wav&gt;")</f>
        <v>&lt;filename_wav&gt;urh_word-list_1984_02.wav&lt;/filename_wav&gt;</v>
      </c>
      <c r="L5" t="str">
        <f>CONCATENATE("&lt;filename_mp3&gt;",'Raw Metadata'!D4,"&lt;/filename_mp3&gt;")</f>
        <v>&lt;filename_mp3&gt;urh_word-list_1984_02.mp3&lt;/filename_mp3&gt;</v>
      </c>
      <c r="M5" t="str">
        <f>CONCATENATE("&lt;wav_quality&gt;",'Raw Metadata'!U4,"&lt;/wav_quality&gt;")</f>
        <v>&lt;wav_quality&gt;44.1 K, 16-bit sound depth (bit rate=705 kpbs)&lt;/wav_quality&gt;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&lt;original_medium&gt;cassette tape&lt;/original_medium&gt;</v>
      </c>
      <c r="P5" t="str">
        <f>CONCATENATE("&lt;wordlist&gt;",'Raw Metadata'!E4,"&lt;/wordlist&gt;")</f>
        <v>&lt;wordlist&gt;urh_word-list_1984_01.html&lt;/wordlist&gt;</v>
      </c>
      <c r="Q5" t="str">
        <f>CONCATENATE("&lt;wordlist_entries&gt;",'Raw Metadata'!F4,"&lt;/wordlist_entries&gt;")</f>
        <v>&lt;wordlist_entries&gt;70 - 107&lt;/wordlist_entries&gt;</v>
      </c>
      <c r="R5" t="str">
        <f>CONCATENATE("&lt;image_tif&gt;",'Raw Metadata'!I4,"&lt;/image_tif&gt;")</f>
        <v>&lt;image_tif&gt;urh_word-list_1984_03.tif&lt;/image_tif&gt;</v>
      </c>
      <c r="S5" t="str">
        <f>CONCATENATE("&lt;image_tif2&gt;",'Raw Metadata'!J4,"&lt;/image_tif2&gt;")</f>
        <v>&lt;image_tif2&gt;urh_word-list_1984_04.tif&lt;/image_tif2&gt;</v>
      </c>
      <c r="T5" t="str">
        <f>CONCATENATE("&lt;image_jpg&gt;",'Raw Metadata'!G4,"&lt;/image_jpg&gt;")</f>
        <v>&lt;image_jpg&gt;urh_word-list_1984_03.jpg&lt;/image_jpg&gt;</v>
      </c>
      <c r="U5" t="str">
        <f>CONCATENATE("&lt;image_jpg2&gt;",'Raw Metadata'!H4,"&lt;/image_jpg2&gt;")</f>
        <v>&lt;image_jpg2&gt;urh_word-list_1984_04.jpg&lt;/image_jpg2&gt;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&lt;details&gt;urh_record_details.html#3&lt;/details&gt;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&lt;link_within_wordlist&gt;urh_word-list_1984_01.html#70&lt;/link_within_wordlist&gt;</v>
      </c>
      <c r="AB5" t="s">
        <v>16</v>
      </c>
    </row>
    <row r="6" ht="20.25">
      <c r="A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2005-10-07T17:53:30Z</dcterms:modified>
  <cp:category/>
  <cp:version/>
  <cp:contentType/>
  <cp:contentStatus/>
</cp:coreProperties>
</file>