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955" tabRatio="744" activeTab="0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<sst xmlns="http://schemas.openxmlformats.org/spreadsheetml/2006/main" count="82" uniqueCount="80">
  <si>
    <t>Original Format</t>
  </si>
  <si>
    <t>Language Name</t>
  </si>
  <si>
    <t>Ethnologue Code</t>
  </si>
  <si>
    <t>Digitization Quality</t>
  </si>
  <si>
    <t>Recording Location</t>
  </si>
  <si>
    <t>Recording Date</t>
  </si>
  <si>
    <t>Rights of Access</t>
  </si>
  <si>
    <t>Content</t>
  </si>
  <si>
    <t>Word List</t>
  </si>
  <si>
    <t>Linguistic Subfield</t>
  </si>
  <si>
    <t>Phonetics</t>
  </si>
  <si>
    <t>Text Image File (TIFF)</t>
  </si>
  <si>
    <t>Text Image File (JPG)</t>
  </si>
  <si>
    <t>Filename (WAV)</t>
  </si>
  <si>
    <t>Filename (MP3)</t>
  </si>
  <si>
    <t>&lt;item&gt;</t>
  </si>
  <si>
    <t>&lt;/item&gt;</t>
  </si>
  <si>
    <t>Filename (without extension)</t>
  </si>
  <si>
    <t>&lt;metadata&gt;</t>
  </si>
  <si>
    <t>&lt;/metadata&gt;</t>
  </si>
  <si>
    <t>Recording Details</t>
  </si>
  <si>
    <t>MP3 Bit Rate</t>
  </si>
  <si>
    <t>Image Quality (TIFF)</t>
  </si>
  <si>
    <t>Image Quality (JPG)</t>
  </si>
  <si>
    <t>300 dpi</t>
  </si>
  <si>
    <t>&lt;headers&gt;</t>
  </si>
  <si>
    <t>&lt;lang_name_header&gt;Language:&lt;/lang_name_header&gt;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</si>
  <si>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</si>
  <si>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</si>
  <si>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</si>
  <si>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</si>
  <si>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</si>
  <si>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&lt;speakers_header&gt;Speakers&lt;/speakers_header&gt;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</si>
  <si>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</si>
  <si>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</si>
  <si>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</si>
  <si>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</si>
  <si>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</si>
  <si>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</si>
  <si>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</si>
  <si>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</si>
  <si>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&lt;tif_quality_header&gt;TIFF Image Quality &lt;/tif_quality_header&gt;</t>
  </si>
  <si>
    <t>&lt;jpg_quality_header&gt;JPG Quality&lt;/jpg_quality_header&gt;</t>
  </si>
  <si>
    <t>&lt;rights_header&gt;Rights of Access&lt;/rights_header&gt;</t>
  </si>
  <si>
    <t>&lt;/headers&gt;</t>
  </si>
  <si>
    <t>JPG 2</t>
  </si>
  <si>
    <t>TIFF 2</t>
  </si>
  <si>
    <t>&lt;image_jpg2_header&gt;JPG Image 2&lt;/image_jpg2_header&gt;</t>
  </si>
  <si>
    <t>&lt;entry_header&gt;Recording&lt;/entry_header&gt;</t>
  </si>
  <si>
    <t>&lt;filename_audio_header&gt;Audio Filename&lt;/filename_audio_header&gt;</t>
  </si>
  <si>
    <t>&lt;details_header&gt;Details&lt;/details_header&gt;</t>
  </si>
  <si>
    <t>&lt;wordlist_entries_header&gt;Unicode Word List Entries&lt;/wordlist_entries_header&gt;</t>
  </si>
  <si>
    <t>&lt;wordlist_header&gt;Unicode Word List&lt;/wordlist_header&gt;</t>
  </si>
  <si>
    <t>&lt;?xml version="1.0" encoding="UTF-8"?&gt;</t>
  </si>
  <si>
    <t>Unicode Word List</t>
  </si>
  <si>
    <t>This work is licensed under a Creative Commons license, available for viewing at http://creativecommons.org/licenses/by-nc/2.0/</t>
  </si>
  <si>
    <t>Word-list-no-repetition</t>
  </si>
  <si>
    <t>&lt;wordlist_no_repetition_header&gt;&lt;/wordlist_no_repetition_header&gt;</t>
  </si>
  <si>
    <t>Number_of_first_word</t>
  </si>
  <si>
    <t>Link_within_wordlist</t>
  </si>
  <si>
    <t>&lt;link_within_wordlist_header&gt;&lt;/link_within_wordlist_header&gt;</t>
  </si>
  <si>
    <t>Unicode Text Entries</t>
  </si>
  <si>
    <t>Fieldworker(s)</t>
  </si>
  <si>
    <t>Speaker(s)</t>
  </si>
  <si>
    <t>44.1 K, 16-bit sound depth (bit rate=705 kbps)</t>
  </si>
  <si>
    <t>cassette tape</t>
  </si>
  <si>
    <t>University Of California, Los Angeles</t>
  </si>
  <si>
    <t>N/A</t>
  </si>
  <si>
    <t>Language name:</t>
  </si>
  <si>
    <t>56 kbps</t>
  </si>
  <si>
    <t>Setswana</t>
  </si>
  <si>
    <t>tsn_word-list_1981_01</t>
  </si>
  <si>
    <t>tsn_word-list_1981_01.html</t>
  </si>
  <si>
    <t>1 - 62</t>
  </si>
  <si>
    <t>tsn_word-list_1981_01.jpg</t>
  </si>
  <si>
    <t>tsn_word-list_1981_01.tif</t>
  </si>
  <si>
    <t>tsn_record_details.html#1</t>
  </si>
  <si>
    <t>TSN</t>
  </si>
  <si>
    <t>18 November, 1981</t>
  </si>
  <si>
    <t>UCLA Student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</si>
</sst>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2"/>
      <name val="Doulos SIL"/>
      <family val="0"/>
    </font>
    <font>
      <sz val="8"/>
      <name val="Doulos SIL"/>
      <family val="0"/>
    </font>
    <font>
      <sz val="12"/>
      <name val="Times New Roman"/>
      <family val="1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1"/>
  <sheetViews>
    <sheetView tabSelected="1" zoomScale="90" zoomScaleNormal="90" workbookViewId="0" topLeftCell="N1">
      <selection activeCell="S4" sqref="S4"/>
    </sheetView>
  </sheetViews>
  <sheetFormatPr defaultColWidth="8.796875" defaultRowHeight="15"/>
  <cols>
    <col min="2" max="2" width="24.19921875" style="0" customWidth="1"/>
    <col min="3" max="5" width="23.09765625" style="0" customWidth="1"/>
    <col min="6" max="6" width="19.5" style="0" customWidth="1"/>
    <col min="7" max="10" width="23.5" style="0" customWidth="1"/>
    <col min="11" max="11" width="20.69921875" style="0" customWidth="1"/>
    <col min="12" max="12" width="20.19921875" style="0" customWidth="1"/>
    <col min="13" max="13" width="23.5" style="0" customWidth="1"/>
    <col min="14" max="15" width="14.59765625" style="0" customWidth="1"/>
    <col min="16" max="16" width="11.5" style="0" customWidth="1"/>
    <col min="17" max="17" width="45" style="0" customWidth="1"/>
    <col min="18" max="18" width="17.69921875" style="0" customWidth="1"/>
    <col min="19" max="19" width="46.69921875" style="0" customWidth="1"/>
    <col min="20" max="20" width="23.5" style="0" customWidth="1"/>
    <col min="21" max="21" width="47.3984375" style="0" customWidth="1"/>
    <col min="22" max="22" width="15.09765625" style="0" customWidth="1"/>
    <col min="23" max="23" width="18.5" style="0" customWidth="1"/>
    <col min="24" max="24" width="37" style="0" customWidth="1"/>
    <col min="25" max="25" width="18.3984375" style="0" customWidth="1"/>
    <col min="26" max="26" width="26" style="0" customWidth="1"/>
    <col min="27" max="27" width="12.09765625" style="0" customWidth="1"/>
    <col min="28" max="28" width="35.59765625" style="0" customWidth="1"/>
  </cols>
  <sheetData>
    <row r="1" spans="2:3" ht="20.25">
      <c r="B1" t="s">
        <v>68</v>
      </c>
      <c r="C1" t="s">
        <v>70</v>
      </c>
    </row>
    <row r="3" spans="2:28" ht="20.25">
      <c r="B3" t="s">
        <v>17</v>
      </c>
      <c r="C3" t="s">
        <v>13</v>
      </c>
      <c r="D3" t="s">
        <v>14</v>
      </c>
      <c r="E3" t="s">
        <v>54</v>
      </c>
      <c r="F3" t="s">
        <v>61</v>
      </c>
      <c r="G3" t="s">
        <v>12</v>
      </c>
      <c r="H3" t="s">
        <v>45</v>
      </c>
      <c r="I3" t="s">
        <v>11</v>
      </c>
      <c r="J3" t="s">
        <v>46</v>
      </c>
      <c r="K3" t="s">
        <v>22</v>
      </c>
      <c r="L3" t="s">
        <v>23</v>
      </c>
      <c r="M3" t="s">
        <v>20</v>
      </c>
      <c r="N3" t="s">
        <v>1</v>
      </c>
      <c r="O3" t="s">
        <v>2</v>
      </c>
      <c r="P3" t="s">
        <v>7</v>
      </c>
      <c r="Q3" t="s">
        <v>4</v>
      </c>
      <c r="R3" t="s">
        <v>5</v>
      </c>
      <c r="S3" t="s">
        <v>62</v>
      </c>
      <c r="T3" t="s">
        <v>63</v>
      </c>
      <c r="U3" t="s">
        <v>3</v>
      </c>
      <c r="V3" t="s">
        <v>21</v>
      </c>
      <c r="W3" t="s">
        <v>0</v>
      </c>
      <c r="X3" t="s">
        <v>6</v>
      </c>
      <c r="Y3" t="s">
        <v>9</v>
      </c>
      <c r="Z3" t="s">
        <v>56</v>
      </c>
      <c r="AA3" t="s">
        <v>58</v>
      </c>
      <c r="AB3" t="s">
        <v>59</v>
      </c>
    </row>
    <row r="4" spans="1:28" ht="20.25">
      <c r="A4">
        <v>1</v>
      </c>
      <c r="B4" t="s">
        <v>71</v>
      </c>
      <c r="C4" t="str">
        <f>CONCATENATE(B4,".wav")</f>
        <v>tsn_word-list_1981_01.wav</v>
      </c>
      <c r="D4" t="str">
        <f>CONCATENATE(B4,".mp3")</f>
        <v>tsn_word-list_1981_01.mp3</v>
      </c>
      <c r="E4" t="s">
        <v>72</v>
      </c>
      <c r="F4" s="1" t="s">
        <v>73</v>
      </c>
      <c r="G4" t="s">
        <v>74</v>
      </c>
      <c r="I4" t="s">
        <v>75</v>
      </c>
      <c r="K4" t="s">
        <v>24</v>
      </c>
      <c r="L4" t="s">
        <v>24</v>
      </c>
      <c r="M4" t="s">
        <v>76</v>
      </c>
      <c r="N4" t="s">
        <v>70</v>
      </c>
      <c r="O4" t="s">
        <v>77</v>
      </c>
      <c r="P4" t="s">
        <v>8</v>
      </c>
      <c r="Q4" t="s">
        <v>66</v>
      </c>
      <c r="R4" t="s">
        <v>78</v>
      </c>
      <c r="S4" s="2" t="s">
        <v>79</v>
      </c>
      <c r="T4" s="2" t="s">
        <v>67</v>
      </c>
      <c r="U4" s="3" t="s">
        <v>64</v>
      </c>
      <c r="V4" t="s">
        <v>69</v>
      </c>
      <c r="W4" t="s">
        <v>65</v>
      </c>
      <c r="X4" t="s">
        <v>55</v>
      </c>
      <c r="Y4" t="s">
        <v>10</v>
      </c>
      <c r="Z4" t="str">
        <f>E4</f>
        <v>tsn_word-list_1981_01.html</v>
      </c>
      <c r="AA4" s="4">
        <v>1</v>
      </c>
      <c r="AB4" t="str">
        <f>CONCATENATE(E4,"#",AA4)</f>
        <v>tsn_word-list_1981_01.html#1</v>
      </c>
    </row>
    <row r="5" spans="6:23" ht="20.25">
      <c r="F5" s="1"/>
      <c r="U5" s="3"/>
      <c r="V5" s="3"/>
      <c r="W5" s="3"/>
    </row>
    <row r="6" spans="6:27" ht="20.25">
      <c r="F6" s="1"/>
      <c r="S6" s="2"/>
      <c r="T6" s="2"/>
      <c r="U6" s="3"/>
      <c r="AA6" s="4"/>
    </row>
    <row r="7" spans="19:21" ht="20.25">
      <c r="S7" s="2"/>
      <c r="T7" s="2"/>
      <c r="U7" s="3"/>
    </row>
    <row r="8" spans="19:21" ht="20.25">
      <c r="S8" s="2"/>
      <c r="T8" s="2"/>
      <c r="U8" s="3"/>
    </row>
    <row r="9" spans="19:21" ht="20.25">
      <c r="S9" s="2"/>
      <c r="T9" s="2"/>
      <c r="U9" s="3"/>
    </row>
    <row r="10" spans="19:21" ht="20.25">
      <c r="S10" s="2"/>
      <c r="T10" s="2"/>
      <c r="U10" s="3"/>
    </row>
    <row r="11" spans="6:21" ht="20.25">
      <c r="F11" s="1"/>
      <c r="S11" s="2"/>
      <c r="T11" s="2"/>
      <c r="U11" s="3"/>
    </row>
    <row r="12" spans="19:21" ht="20.25">
      <c r="S12" s="2"/>
      <c r="T12" s="2"/>
      <c r="U12" s="3"/>
    </row>
    <row r="13" spans="19:21" ht="20.25">
      <c r="S13" s="2"/>
      <c r="T13" s="2"/>
      <c r="U13" s="3"/>
    </row>
    <row r="14" spans="19:21" ht="20.25">
      <c r="S14" s="2"/>
      <c r="T14" s="2"/>
      <c r="U14" s="3"/>
    </row>
    <row r="15" spans="19:21" ht="20.25">
      <c r="S15" s="2"/>
      <c r="T15" s="2"/>
      <c r="U15" s="3"/>
    </row>
    <row r="16" spans="19:21" ht="20.25">
      <c r="S16" s="2"/>
      <c r="T16" s="2"/>
      <c r="U16" s="3"/>
    </row>
    <row r="17" spans="19:21" ht="20.25">
      <c r="S17" s="2"/>
      <c r="T17" s="2"/>
      <c r="U17" s="3"/>
    </row>
    <row r="18" spans="6:21" ht="20.25">
      <c r="F18" s="1"/>
      <c r="S18" s="2"/>
      <c r="T18" s="2"/>
      <c r="U18" s="3"/>
    </row>
    <row r="19" spans="19:21" ht="20.25">
      <c r="S19" s="2"/>
      <c r="T19" s="2"/>
      <c r="U19" s="3"/>
    </row>
    <row r="20" spans="19:21" ht="20.25">
      <c r="S20" s="2"/>
      <c r="T20" s="2"/>
      <c r="U20" s="3"/>
    </row>
    <row r="21" spans="19:21" ht="20.25">
      <c r="S21" s="2"/>
      <c r="T21" s="2"/>
      <c r="U21" s="3"/>
    </row>
    <row r="22" spans="19:21" ht="20.25">
      <c r="S22" s="2"/>
      <c r="T22" s="2"/>
      <c r="U22" s="3"/>
    </row>
    <row r="23" spans="19:21" ht="20.25">
      <c r="S23" s="2"/>
      <c r="T23" s="2"/>
      <c r="U23" s="3"/>
    </row>
    <row r="24" spans="6:21" ht="20.25">
      <c r="F24" s="1"/>
      <c r="S24" s="2"/>
      <c r="T24" s="2"/>
      <c r="U24" s="3"/>
    </row>
    <row r="25" spans="19:21" ht="20.25">
      <c r="S25" s="2"/>
      <c r="T25" s="2"/>
      <c r="U25" s="3"/>
    </row>
    <row r="26" spans="19:21" ht="20.25">
      <c r="S26" s="2"/>
      <c r="T26" s="2"/>
      <c r="U26" s="3"/>
    </row>
    <row r="27" spans="19:21" ht="20.25">
      <c r="S27" s="2"/>
      <c r="T27" s="2"/>
      <c r="U27" s="3"/>
    </row>
    <row r="28" spans="19:21" ht="20.25">
      <c r="S28" s="2"/>
      <c r="T28" s="2"/>
      <c r="U28" s="3"/>
    </row>
    <row r="29" spans="19:21" ht="20.25">
      <c r="S29" s="2"/>
      <c r="T29" s="2"/>
      <c r="U29" s="3"/>
    </row>
    <row r="30" spans="6:21" ht="20.25">
      <c r="F30" s="1"/>
      <c r="S30" s="2"/>
      <c r="T30" s="2"/>
      <c r="U30" s="3"/>
    </row>
    <row r="31" spans="19:21" ht="20.25">
      <c r="S31" s="2"/>
      <c r="T31" s="2"/>
      <c r="U31" s="3"/>
    </row>
    <row r="32" spans="19:21" ht="20.25">
      <c r="S32" s="2"/>
      <c r="T32" s="2"/>
      <c r="U32" s="3"/>
    </row>
    <row r="33" spans="19:21" ht="20.25">
      <c r="S33" s="2"/>
      <c r="T33" s="2"/>
      <c r="U33" s="3"/>
    </row>
    <row r="34" spans="19:21" ht="20.25">
      <c r="S34" s="2"/>
      <c r="T34" s="2"/>
      <c r="U34" s="3"/>
    </row>
    <row r="35" spans="19:21" ht="20.25">
      <c r="S35" s="2"/>
      <c r="T35" s="2"/>
      <c r="U35" s="3"/>
    </row>
    <row r="36" spans="6:21" ht="20.25">
      <c r="F36" s="1"/>
      <c r="S36" s="2"/>
      <c r="T36" s="2"/>
      <c r="U36" s="3"/>
    </row>
    <row r="37" spans="19:21" ht="20.25">
      <c r="S37" s="2"/>
      <c r="T37" s="2"/>
      <c r="U37" s="3"/>
    </row>
    <row r="38" spans="19:21" ht="20.25">
      <c r="S38" s="2"/>
      <c r="T38" s="2"/>
      <c r="U38" s="3"/>
    </row>
    <row r="39" spans="19:21" ht="20.25">
      <c r="S39" s="2"/>
      <c r="T39" s="2"/>
      <c r="U39" s="3"/>
    </row>
    <row r="40" spans="19:21" ht="20.25">
      <c r="S40" s="2"/>
      <c r="T40" s="2"/>
      <c r="U40" s="3"/>
    </row>
    <row r="41" spans="19:21" ht="20.25">
      <c r="S41" s="2"/>
      <c r="T41" s="2"/>
      <c r="U41" s="3"/>
    </row>
    <row r="42" spans="6:21" ht="20.25">
      <c r="F42" s="1"/>
      <c r="S42" s="2"/>
      <c r="T42" s="2"/>
      <c r="U42" s="3"/>
    </row>
    <row r="43" spans="19:21" ht="20.25">
      <c r="S43" s="2"/>
      <c r="T43" s="2"/>
      <c r="U43" s="3"/>
    </row>
    <row r="44" spans="19:21" ht="20.25">
      <c r="S44" s="2"/>
      <c r="T44" s="2"/>
      <c r="U44" s="3"/>
    </row>
    <row r="45" spans="19:21" ht="20.25">
      <c r="S45" s="2"/>
      <c r="T45" s="2"/>
      <c r="U45" s="3"/>
    </row>
    <row r="46" spans="19:21" ht="20.25">
      <c r="S46" s="2"/>
      <c r="T46" s="2"/>
      <c r="U46" s="3"/>
    </row>
    <row r="47" spans="19:21" ht="20.25">
      <c r="S47" s="2"/>
      <c r="T47" s="2"/>
      <c r="U47" s="3"/>
    </row>
    <row r="48" spans="6:21" ht="20.25">
      <c r="F48" s="1"/>
      <c r="S48" s="2"/>
      <c r="T48" s="2"/>
      <c r="U48" s="3"/>
    </row>
    <row r="49" spans="19:21" ht="20.25">
      <c r="S49" s="2"/>
      <c r="T49" s="2"/>
      <c r="U49" s="3"/>
    </row>
    <row r="50" spans="19:21" ht="20.25">
      <c r="S50" s="2"/>
      <c r="T50" s="2"/>
      <c r="U50" s="3"/>
    </row>
    <row r="51" spans="19:21" ht="20.25">
      <c r="S51" s="2"/>
      <c r="T51" s="2"/>
      <c r="U51" s="3"/>
    </row>
    <row r="52" spans="19:21" ht="20.25">
      <c r="S52" s="2"/>
      <c r="T52" s="2"/>
      <c r="U52" s="3"/>
    </row>
    <row r="53" spans="19:21" ht="20.25">
      <c r="S53" s="2"/>
      <c r="T53" s="2"/>
      <c r="U53" s="3"/>
    </row>
    <row r="92" ht="20.25">
      <c r="F92" s="1"/>
    </row>
    <row r="93" ht="20.25">
      <c r="F93" s="1"/>
    </row>
    <row r="94" ht="20.25">
      <c r="F94" s="1"/>
    </row>
    <row r="95" ht="20.25">
      <c r="F95" s="1"/>
    </row>
    <row r="96" ht="20.25">
      <c r="F96" s="1"/>
    </row>
    <row r="97" ht="20.25">
      <c r="F97" s="1"/>
    </row>
    <row r="98" ht="20.25">
      <c r="F98" s="1"/>
    </row>
    <row r="113" ht="20.25">
      <c r="F113" s="2"/>
    </row>
    <row r="114" ht="20.25">
      <c r="F114" s="2"/>
    </row>
    <row r="115" ht="20.25">
      <c r="F115" s="2"/>
    </row>
    <row r="116" ht="20.25">
      <c r="F116" s="2"/>
    </row>
    <row r="117" ht="20.25">
      <c r="F117" s="2"/>
    </row>
    <row r="118" ht="20.25">
      <c r="F118" s="2"/>
    </row>
    <row r="119" ht="20.25">
      <c r="F119" s="2"/>
    </row>
    <row r="120" ht="20.25">
      <c r="F120" s="2"/>
    </row>
    <row r="121" ht="20.25">
      <c r="F121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"/>
  <sheetViews>
    <sheetView workbookViewId="0" topLeftCell="W1">
      <selection activeCell="X4" sqref="X4"/>
    </sheetView>
  </sheetViews>
  <sheetFormatPr defaultColWidth="8.796875" defaultRowHeight="15"/>
  <cols>
    <col min="1" max="1" width="39.09765625" style="0" customWidth="1"/>
    <col min="2" max="2" width="54.8984375" style="0" customWidth="1"/>
    <col min="3" max="3" width="62.59765625" style="0" customWidth="1"/>
    <col min="4" max="4" width="44" style="0" customWidth="1"/>
    <col min="5" max="5" width="50.19921875" style="0" customWidth="1"/>
    <col min="6" max="6" width="82.19921875" style="0" customWidth="1"/>
    <col min="7" max="7" width="49" style="0" customWidth="1"/>
    <col min="8" max="8" width="78.69921875" style="0" customWidth="1"/>
    <col min="9" max="9" width="50.09765625" style="0" customWidth="1"/>
    <col min="10" max="10" width="58.3984375" style="0" customWidth="1"/>
    <col min="11" max="11" width="57.09765625" style="0" customWidth="1"/>
    <col min="12" max="12" width="56.5" style="0" customWidth="1"/>
    <col min="13" max="13" width="67" style="0" customWidth="1"/>
    <col min="14" max="14" width="53.19921875" style="0" customWidth="1"/>
    <col min="15" max="15" width="72.19921875" style="0" customWidth="1"/>
    <col min="16" max="16" width="52.09765625" style="0" customWidth="1"/>
    <col min="17" max="17" width="67.69921875" style="0" customWidth="1"/>
    <col min="18" max="18" width="43.59765625" style="0" customWidth="1"/>
    <col min="19" max="19" width="46.3984375" style="0" customWidth="1"/>
    <col min="20" max="20" width="45.8984375" style="0" customWidth="1"/>
    <col min="21" max="21" width="49.5" style="0" customWidth="1"/>
    <col min="22" max="22" width="54.09765625" style="0" customWidth="1"/>
    <col min="23" max="24" width="54.5" style="0" customWidth="1"/>
    <col min="25" max="25" width="54" style="0" customWidth="1"/>
    <col min="26" max="26" width="65.5" style="0" customWidth="1"/>
    <col min="27" max="27" width="54" style="0" customWidth="1"/>
    <col min="28" max="28" width="13.8984375" style="0" customWidth="1"/>
  </cols>
  <sheetData>
    <row r="1" spans="1:4" ht="20.25">
      <c r="A1" t="s">
        <v>53</v>
      </c>
      <c r="C1" t="s">
        <v>18</v>
      </c>
      <c r="D1" t="str">
        <f>CONCATENATE("&lt;language_name&gt;",'Raw Metadata'!C1,"&lt;/language_name&gt;")</f>
        <v>&lt;language_name&gt;Setswana&lt;/language_name&gt;</v>
      </c>
    </row>
    <row r="2" spans="1:28" ht="20.25">
      <c r="A2" t="s">
        <v>25</v>
      </c>
      <c r="B2" t="s">
        <v>48</v>
      </c>
      <c r="C2" t="s">
        <v>26</v>
      </c>
      <c r="D2" t="s">
        <v>27</v>
      </c>
      <c r="E2" t="s">
        <v>28</v>
      </c>
      <c r="F2" t="s">
        <v>29</v>
      </c>
      <c r="G2" t="s">
        <v>30</v>
      </c>
      <c r="H2" t="s">
        <v>31</v>
      </c>
      <c r="I2" t="s">
        <v>32</v>
      </c>
      <c r="J2" t="s">
        <v>49</v>
      </c>
      <c r="K2" t="s">
        <v>33</v>
      </c>
      <c r="L2" t="s">
        <v>34</v>
      </c>
      <c r="M2" t="s">
        <v>35</v>
      </c>
      <c r="N2" t="s">
        <v>36</v>
      </c>
      <c r="O2" t="s">
        <v>37</v>
      </c>
      <c r="P2" t="s">
        <v>52</v>
      </c>
      <c r="Q2" t="s">
        <v>51</v>
      </c>
      <c r="R2" t="s">
        <v>38</v>
      </c>
      <c r="S2" t="s">
        <v>39</v>
      </c>
      <c r="T2" t="s">
        <v>40</v>
      </c>
      <c r="U2" t="s">
        <v>47</v>
      </c>
      <c r="V2" t="s">
        <v>41</v>
      </c>
      <c r="W2" t="s">
        <v>42</v>
      </c>
      <c r="X2" t="s">
        <v>50</v>
      </c>
      <c r="Y2" t="s">
        <v>43</v>
      </c>
      <c r="Z2" t="s">
        <v>57</v>
      </c>
      <c r="AA2" t="s">
        <v>60</v>
      </c>
      <c r="AB2" t="s">
        <v>44</v>
      </c>
    </row>
    <row r="3" spans="1:28" ht="20.25">
      <c r="A3" t="s">
        <v>15</v>
      </c>
      <c r="B3" t="str">
        <f>CONCATENATE("&lt;entry&gt;",'Raw Metadata'!A4,"&lt;/entry&gt;")</f>
        <v>&lt;entry&gt;1&lt;/entry&gt;</v>
      </c>
      <c r="C3" t="str">
        <f>CONCATENATE("&lt;lang_name&gt;",'Raw Metadata'!N4,"&lt;/lang_name&gt;")</f>
        <v>&lt;lang_name&gt;Setswana&lt;/lang_name&gt;</v>
      </c>
      <c r="D3" t="str">
        <f>CONCATENATE("&lt;sil_code&gt;",'Raw Metadata'!O4,"&lt;/sil_code&gt;")</f>
        <v>&lt;sil_code&gt;TSN&lt;/sil_code&gt;</v>
      </c>
      <c r="E3" t="str">
        <f>CONCATENATE("&lt;content&gt;",'Raw Metadata'!P4,"&lt;/content&gt;")</f>
        <v>&lt;content&gt;Word List&lt;/content&gt;</v>
      </c>
      <c r="F3" t="str">
        <f>CONCATENATE("&lt;recording_location&gt;",'Raw Metadata'!Q4,"&lt;/recording_location&gt;")</f>
        <v>&lt;recording_location&gt;University Of California, Los Angeles&lt;/recording_location&gt;</v>
      </c>
      <c r="G3" t="str">
        <f>CONCATENATE("&lt;recording_date&gt;",'Raw Metadata'!R4,"&lt;/recording_date&gt;")</f>
        <v>&lt;recording_date&gt;18 November, 1981&lt;/recording_date&gt;</v>
      </c>
      <c r="H3" t="str">
        <f>CONCATENATE("&lt;fieldworkers&gt;",'Raw Metadata'!S4,"&lt;/fieldworkers&gt;")</f>
        <v>&lt;fieldworkers&gt;UCLA Student&lt;/fieldworkers&gt;</v>
      </c>
      <c r="I3" t="str">
        <f>CONCATENATE("&lt;speakers&gt;",'Raw Metadata'!T4,"&lt;/speakers&gt;")</f>
        <v>&lt;speakers&gt;N/A&lt;/speakers&gt;</v>
      </c>
      <c r="J3" t="str">
        <f>CONCATENATE("&lt;filename_audio&gt;",'Raw Metadata'!B4,"&lt;/filename_audio&gt;")</f>
        <v>&lt;filename_audio&gt;tsn_word-list_1981_01&lt;/filename_audio&gt;</v>
      </c>
      <c r="K3" t="str">
        <f>CONCATENATE("&lt;filename_wav&gt;",'Raw Metadata'!C4,"&lt;/filename_wav&gt;")</f>
        <v>&lt;filename_wav&gt;tsn_word-list_1981_01.wav&lt;/filename_wav&gt;</v>
      </c>
      <c r="L3" t="str">
        <f>CONCATENATE("&lt;filename_mp3&gt;",'Raw Metadata'!D4,"&lt;/filename_mp3&gt;")</f>
        <v>&lt;filename_mp3&gt;tsn_word-list_1981_01.mp3&lt;/filename_mp3&gt;</v>
      </c>
      <c r="M3" t="str">
        <f>CONCATENATE("&lt;wav_quality&gt;",'Raw Metadata'!U4,"&lt;/wav_quality&gt;")</f>
        <v>&lt;wav_quality&gt;44.1 K, 16-bit sound depth (bit rate=705 kbps)&lt;/wav_quality&gt;</v>
      </c>
      <c r="N3" t="str">
        <f>CONCATENATE("&lt;mp3_quality&gt;",'Raw Metadata'!V4,"&lt;/mp3_quality&gt;")</f>
        <v>&lt;mp3_quality&gt;56 kbps&lt;/mp3_quality&gt;</v>
      </c>
      <c r="O3" t="str">
        <f>CONCATENATE("&lt;original_medium&gt;",'Raw Metadata'!W4,"&lt;/original_medium&gt;")</f>
        <v>&lt;original_medium&gt;cassette tape&lt;/original_medium&gt;</v>
      </c>
      <c r="P3" t="str">
        <f>CONCATENATE("&lt;wordlist&gt;",'Raw Metadata'!E4,"&lt;/wordlist&gt;")</f>
        <v>&lt;wordlist&gt;tsn_word-list_1981_01.html&lt;/wordlist&gt;</v>
      </c>
      <c r="Q3" t="str">
        <f>CONCATENATE("&lt;wordlist_entries&gt;",'Raw Metadata'!F4,"&lt;/wordlist_entries&gt;")</f>
        <v>&lt;wordlist_entries&gt;1 - 62&lt;/wordlist_entries&gt;</v>
      </c>
      <c r="R3" t="str">
        <f>CONCATENATE("&lt;image_tif&gt;",'Raw Metadata'!I4,"&lt;/image_tif&gt;")</f>
        <v>&lt;image_tif&gt;tsn_word-list_1981_01.tif&lt;/image_tif&gt;</v>
      </c>
      <c r="S3" t="str">
        <f>CONCATENATE("&lt;image_tif2&gt;",'Raw Metadata'!J4,"&lt;/image_tif2&gt;")</f>
        <v>&lt;image_tif2&gt;&lt;/image_tif2&gt;</v>
      </c>
      <c r="T3" t="str">
        <f>CONCATENATE("&lt;image_jpg&gt;",'Raw Metadata'!G4,"&lt;/image_jpg&gt;")</f>
        <v>&lt;image_jpg&gt;tsn_word-list_1981_01.jpg&lt;/image_jpg&gt;</v>
      </c>
      <c r="U3" t="str">
        <f>CONCATENATE("&lt;image_jpg2&gt;",'Raw Metadata'!H4,"&lt;/image_jpg2&gt;")</f>
        <v>&lt;image_jpg2&gt;&lt;/image_jpg2&gt;</v>
      </c>
      <c r="V3" t="str">
        <f>CONCATENATE("&lt;tif_quality&gt;",'Raw Metadata'!K4,"&lt;/tif_quality&gt;")</f>
        <v>&lt;tif_quality&gt;300 dpi&lt;/tif_quality&gt;</v>
      </c>
      <c r="W3" t="str">
        <f>CONCATENATE("&lt;jpg_quality&gt;",'Raw Metadata'!L4,"&lt;/jpg_quality&gt;")</f>
        <v>&lt;jpg_quality&gt;300 dpi&lt;/jpg_quality&gt;</v>
      </c>
      <c r="X3" t="str">
        <f>CONCATENATE("&lt;details&gt;",'Raw Metadata'!M4,"&lt;/details&gt;")</f>
        <v>&lt;details&gt;tsn_record_details.html#1&lt;/details&gt;</v>
      </c>
      <c r="Y3" t="str">
        <f>CONCATENATE("&lt;rights&gt;",'Raw Metadata'!X4,"&lt;/rights&gt;")</f>
        <v>&lt;rights&gt;This work is licensed under a Creative Commons license, available for viewing at http://creativecommons.org/licenses/by-nc/2.0/&lt;/rights&gt;</v>
      </c>
      <c r="Z3" t="str">
        <f>CONCATENATE("&lt;wordlist_no_repetition&gt;",'Raw Metadata'!Z4,"&lt;/wordlist_no_repetition&gt;")</f>
        <v>&lt;wordlist_no_repetition&gt;tsn_word-list_1981_01.html&lt;/wordlist_no_repetition&gt;</v>
      </c>
      <c r="AA3" t="str">
        <f>CONCATENATE("&lt;link_within_wordlist&gt;",'Raw Metadata'!AB4,"&lt;/link_within_wordlist&gt;")</f>
        <v>&lt;link_within_wordlist&gt;tsn_word-list_1981_01.html#1&lt;/link_within_wordlist&gt;</v>
      </c>
      <c r="AB3" t="s">
        <v>16</v>
      </c>
    </row>
    <row r="4" ht="20.25">
      <c r="A4" t="s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2004-08-26T20:48:36Z</dcterms:created>
  <dcterms:modified xsi:type="dcterms:W3CDTF">2007-08-21T20:56:07Z</dcterms:modified>
  <cp:category/>
  <cp:version/>
  <cp:contentType/>
  <cp:contentStatus/>
</cp:coreProperties>
</file>