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<sst xmlns="http://schemas.openxmlformats.org/spreadsheetml/2006/main" count="275" uniqueCount="125">
  <si>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</si>
  <si>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</si>
  <si>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</si>
  <si>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</si>
  <si>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</si>
  <si>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</si>
  <si>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</si>
  <si>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</si>
  <si>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</si>
  <si>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</si>
  <si>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</si>
  <si>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</si>
  <si>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</si>
  <si>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</si>
  <si>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</si>
  <si>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</si>
  <si>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</si>
  <si>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</si>
  <si>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</si>
  <si>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</si>
  <si>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</si>
  <si>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</si>
  <si>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</si>
  <si>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</si>
  <si>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</si>
  <si>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</si>
  <si>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</si>
  <si>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</si>
  <si>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</si>
  <si>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</si>
  <si>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</si>
  <si>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</si>
  <si>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</si>
  <si>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</si>
  <si>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</si>
  <si>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</si>
  <si>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</si>
  <si>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</si>
  <si>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</si>
  <si>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</si>
  <si>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</si>
  <si>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</si>
  <si>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</si>
  <si>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</si>
  <si>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</si>
  <si>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</si>
  <si>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</si>
  <si>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</si>
  <si>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</si>
  <si>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</si>
  <si>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</si>
  <si>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</si>
  <si>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</si>
  <si>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</si>
  <si>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</si>
  <si>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</si>
  <si>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</si>
  <si>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</si>
  <si>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</si>
  <si>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</si>
  <si>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</si>
  <si>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</si>
  <si>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</si>
  <si>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</si>
  <si>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</si>
  <si>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</si>
  <si>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</si>
  <si>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</si>
  <si>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</si>
  <si>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</si>
  <si>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</si>
  <si>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</si>
  <si>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</si>
  <si>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</si>
  <si>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</si>
  <si>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Serbian</t>
  </si>
  <si>
    <t>srp_word-list_1970_01</t>
  </si>
  <si>
    <t>srp_word-list_1976_01</t>
  </si>
  <si>
    <t>srp_word-list_1985_01</t>
  </si>
  <si>
    <t>srp_word-list_1990_01</t>
  </si>
  <si>
    <t>srp_word-list_1970_01.html</t>
  </si>
  <si>
    <t>srp_word-list_1976_01.html</t>
  </si>
  <si>
    <t>srp_word-list_1985_01.html</t>
  </si>
  <si>
    <t>srp_word-list_1990_01.html</t>
  </si>
  <si>
    <t>srp</t>
  </si>
  <si>
    <t>Reel Tape</t>
  </si>
  <si>
    <t>srp_word-list_1970_01.jpg</t>
  </si>
  <si>
    <t>srp_word-list_1976_01.jpg</t>
  </si>
  <si>
    <t>srp_word-list_1985_01.jpg</t>
  </si>
  <si>
    <t>srp_word-list_1990_01.jpg</t>
  </si>
  <si>
    <t>srp_word-list_1970_01.tif</t>
  </si>
  <si>
    <t>srp_word-list_1976_01.tif</t>
  </si>
  <si>
    <t>srp_word-list_1985_01.tif</t>
  </si>
  <si>
    <t>srp_word-list_1990_01.tif</t>
  </si>
  <si>
    <t>srp_word-list_1976_02.jpg</t>
  </si>
  <si>
    <t>srp_word-list_1985_02.jpg</t>
  </si>
  <si>
    <t>srp_word-list_1990_02.jpg</t>
  </si>
  <si>
    <t>srp_word-list_1976_02.tif</t>
  </si>
  <si>
    <t>srp_word-list_1985_02.tif</t>
  </si>
  <si>
    <t>srp_word-list_1990_02.tif</t>
  </si>
  <si>
    <t>24 November, 1990</t>
  </si>
  <si>
    <t>Speaker is from Krslja, Serbia </t>
  </si>
  <si>
    <t>Ekavian-Stokavian dialect</t>
  </si>
  <si>
    <t>Speaker origin not specified</t>
  </si>
  <si>
    <t>20 March, 1970</t>
  </si>
  <si>
    <t>7 December, 1976</t>
  </si>
  <si>
    <t>23 May, 1985</t>
  </si>
  <si>
    <t>Eastern dialect</t>
  </si>
  <si>
    <t>Speaker is from Zagreb, Yugoslavia</t>
  </si>
  <si>
    <t>dialect not specified</t>
  </si>
  <si>
    <t>Recording location not specified</t>
  </si>
  <si>
    <t>Stokavian dialect</t>
  </si>
  <si>
    <t>1 - 65</t>
  </si>
  <si>
    <t>1 - 69</t>
  </si>
  <si>
    <t>1 - 109</t>
  </si>
  <si>
    <t>srp_story_0000_01</t>
  </si>
  <si>
    <t>srp_story_0000_01.tif</t>
  </si>
  <si>
    <t>srp_story_0000_01.jpg</t>
  </si>
  <si>
    <t>srp_story_0000_01.html</t>
  </si>
  <si>
    <t>Story</t>
  </si>
  <si>
    <t>unknown</t>
  </si>
  <si>
    <t>not specified</t>
  </si>
  <si>
    <t>Draginja Pervaz</t>
  </si>
  <si>
    <t>1 - 77</t>
  </si>
  <si>
    <t>1 - 1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</si>
</sst>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76</v>
      </c>
      <c r="C4" s="1" t="str">
        <f>CONCATENATE(B4,".wav")</f>
        <v>srp_word-list_1970_01.wav</v>
      </c>
      <c r="D4" s="1" t="str">
        <f>CONCATENATE(B4,".mp3")</f>
        <v>srp_word-list_1970_01.mp3</v>
      </c>
      <c r="E4" s="1" t="s">
        <v>80</v>
      </c>
      <c r="F4" s="2" t="s">
        <v>112</v>
      </c>
      <c r="G4" s="1" t="s">
        <v>86</v>
      </c>
      <c r="I4" s="1" t="s">
        <v>90</v>
      </c>
      <c r="K4" s="1" t="s">
        <v>27</v>
      </c>
      <c r="L4" s="1" t="s">
        <v>27</v>
      </c>
      <c r="M4" s="1" t="str">
        <f>CONCATENATE("srp_record_details.html#",A4)</f>
        <v>srp_record_details.html#1</v>
      </c>
      <c r="N4" s="1" t="s">
        <v>75</v>
      </c>
      <c r="O4" s="1" t="s">
        <v>84</v>
      </c>
      <c r="P4" s="1" t="s">
        <v>28</v>
      </c>
      <c r="Q4" s="1" t="s">
        <v>73</v>
      </c>
      <c r="R4" s="1" t="s">
        <v>104</v>
      </c>
      <c r="S4" s="1" t="s">
        <v>66</v>
      </c>
      <c r="T4" s="1" t="s">
        <v>103</v>
      </c>
      <c r="U4" s="1" t="s">
        <v>102</v>
      </c>
      <c r="V4" s="1" t="s">
        <v>29</v>
      </c>
      <c r="W4" s="1" t="s">
        <v>30</v>
      </c>
      <c r="X4" s="1" t="s">
        <v>31</v>
      </c>
      <c r="Y4" s="1" t="s">
        <v>85</v>
      </c>
      <c r="Z4" s="1" t="s">
        <v>32</v>
      </c>
      <c r="AA4" s="1" t="s">
        <v>68</v>
      </c>
      <c r="AB4" s="1" t="str">
        <f>E4</f>
        <v>srp_word-list_1970_01.html</v>
      </c>
      <c r="AC4" s="1">
        <v>1</v>
      </c>
      <c r="AD4" s="1" t="str">
        <f>CONCATENATE(E4,"#",AC4)</f>
        <v>srp_word-list_1970_01.html#1</v>
      </c>
    </row>
    <row r="5" spans="1:30" ht="17.25">
      <c r="A5" s="1">
        <v>2</v>
      </c>
      <c r="B5" s="1" t="s">
        <v>77</v>
      </c>
      <c r="C5" s="1" t="str">
        <f aca="true" t="shared" si="0" ref="C5:C23">CONCATENATE(B5,".wav")</f>
        <v>srp_word-list_1976_01.wav</v>
      </c>
      <c r="D5" s="1" t="str">
        <f aca="true" t="shared" si="1" ref="D5:D23">CONCATENATE(B5,".mp3")</f>
        <v>srp_word-list_1976_01.mp3</v>
      </c>
      <c r="E5" s="1" t="s">
        <v>81</v>
      </c>
      <c r="F5" s="2" t="s">
        <v>114</v>
      </c>
      <c r="G5" s="1" t="s">
        <v>87</v>
      </c>
      <c r="H5" s="1" t="s">
        <v>94</v>
      </c>
      <c r="I5" s="1" t="s">
        <v>91</v>
      </c>
      <c r="J5" s="1" t="s">
        <v>97</v>
      </c>
      <c r="K5" s="1" t="s">
        <v>27</v>
      </c>
      <c r="L5" s="1" t="s">
        <v>27</v>
      </c>
      <c r="M5" s="1" t="str">
        <f>CONCATENATE("srp_record_details.html#",A5)</f>
        <v>srp_record_details.html#2</v>
      </c>
      <c r="N5" s="1" t="s">
        <v>75</v>
      </c>
      <c r="O5" s="1" t="s">
        <v>84</v>
      </c>
      <c r="P5" s="1" t="s">
        <v>28</v>
      </c>
      <c r="Q5" s="1" t="s">
        <v>73</v>
      </c>
      <c r="R5" s="1" t="s">
        <v>105</v>
      </c>
      <c r="S5" s="1" t="s">
        <v>66</v>
      </c>
      <c r="T5" s="1" t="s">
        <v>103</v>
      </c>
      <c r="U5" s="1" t="s">
        <v>109</v>
      </c>
      <c r="V5" s="1" t="s">
        <v>29</v>
      </c>
      <c r="W5" s="1" t="s">
        <v>30</v>
      </c>
      <c r="X5" s="1" t="s">
        <v>31</v>
      </c>
      <c r="Y5" s="1" t="s">
        <v>85</v>
      </c>
      <c r="Z5" s="1" t="s">
        <v>32</v>
      </c>
      <c r="AA5" s="1" t="s">
        <v>68</v>
      </c>
      <c r="AB5" s="1" t="str">
        <f aca="true" t="shared" si="2" ref="AB5:AB23">E5</f>
        <v>srp_word-list_1976_01.html</v>
      </c>
      <c r="AC5" s="1">
        <v>1</v>
      </c>
      <c r="AD5" s="1" t="str">
        <f aca="true" t="shared" si="3" ref="AD5:AD23">CONCATENATE(E5,"#",AC5)</f>
        <v>srp_word-list_1976_01.html#1</v>
      </c>
    </row>
    <row r="6" spans="1:30" ht="17.25">
      <c r="A6" s="1">
        <v>3</v>
      </c>
      <c r="B6" s="1" t="s">
        <v>78</v>
      </c>
      <c r="C6" s="1" t="str">
        <f t="shared" si="0"/>
        <v>srp_word-list_1985_01.wav</v>
      </c>
      <c r="D6" s="1" t="str">
        <f t="shared" si="1"/>
        <v>srp_word-list_1985_01.mp3</v>
      </c>
      <c r="E6" s="1" t="s">
        <v>82</v>
      </c>
      <c r="F6" s="2" t="s">
        <v>123</v>
      </c>
      <c r="G6" s="1" t="s">
        <v>88</v>
      </c>
      <c r="H6" s="1" t="s">
        <v>95</v>
      </c>
      <c r="I6" s="1" t="s">
        <v>92</v>
      </c>
      <c r="J6" s="1" t="s">
        <v>98</v>
      </c>
      <c r="K6" s="1" t="s">
        <v>27</v>
      </c>
      <c r="L6" s="1" t="s">
        <v>27</v>
      </c>
      <c r="M6" s="1" t="str">
        <f>CONCATENATE("srp_record_details.html#",A6)</f>
        <v>srp_record_details.html#3</v>
      </c>
      <c r="N6" s="1" t="s">
        <v>75</v>
      </c>
      <c r="O6" s="1" t="s">
        <v>84</v>
      </c>
      <c r="P6" s="1" t="s">
        <v>28</v>
      </c>
      <c r="Q6" s="1" t="s">
        <v>73</v>
      </c>
      <c r="R6" s="1" t="s">
        <v>106</v>
      </c>
      <c r="S6" s="1" t="s">
        <v>66</v>
      </c>
      <c r="T6" s="1" t="s">
        <v>108</v>
      </c>
      <c r="U6" s="1" t="s">
        <v>107</v>
      </c>
      <c r="V6" s="1" t="s">
        <v>29</v>
      </c>
      <c r="W6" s="1" t="s">
        <v>30</v>
      </c>
      <c r="X6" s="1" t="s">
        <v>31</v>
      </c>
      <c r="Y6" s="1" t="s">
        <v>67</v>
      </c>
      <c r="Z6" s="1" t="s">
        <v>32</v>
      </c>
      <c r="AA6" s="1" t="s">
        <v>68</v>
      </c>
      <c r="AB6" s="1" t="str">
        <f t="shared" si="2"/>
        <v>srp_word-list_1985_01.html</v>
      </c>
      <c r="AC6" s="1">
        <v>1</v>
      </c>
      <c r="AD6" s="1" t="str">
        <f t="shared" si="3"/>
        <v>srp_word-list_1985_01.html#1</v>
      </c>
    </row>
    <row r="7" spans="1:30" ht="17.25">
      <c r="A7" s="1">
        <v>4</v>
      </c>
      <c r="B7" s="1" t="s">
        <v>79</v>
      </c>
      <c r="C7" s="1" t="str">
        <f t="shared" si="0"/>
        <v>srp_word-list_1990_01.wav</v>
      </c>
      <c r="D7" s="1" t="str">
        <f t="shared" si="1"/>
        <v>srp_word-list_1990_01.mp3</v>
      </c>
      <c r="E7" s="1" t="s">
        <v>83</v>
      </c>
      <c r="F7" s="2" t="s">
        <v>113</v>
      </c>
      <c r="G7" s="1" t="s">
        <v>89</v>
      </c>
      <c r="H7" s="1" t="s">
        <v>96</v>
      </c>
      <c r="I7" s="1" t="s">
        <v>93</v>
      </c>
      <c r="J7" s="1" t="s">
        <v>99</v>
      </c>
      <c r="K7" s="1" t="s">
        <v>27</v>
      </c>
      <c r="L7" s="1" t="s">
        <v>27</v>
      </c>
      <c r="M7" s="1" t="str">
        <f>CONCATENATE("srp_record_details.html#",A7)</f>
        <v>srp_record_details.html#4</v>
      </c>
      <c r="N7" s="1" t="s">
        <v>75</v>
      </c>
      <c r="O7" s="1" t="s">
        <v>84</v>
      </c>
      <c r="P7" s="1" t="s">
        <v>28</v>
      </c>
      <c r="Q7" s="1" t="s">
        <v>110</v>
      </c>
      <c r="R7" s="1" t="s">
        <v>100</v>
      </c>
      <c r="S7" s="1" t="s">
        <v>66</v>
      </c>
      <c r="T7" s="1" t="s">
        <v>101</v>
      </c>
      <c r="U7" s="1" t="s">
        <v>111</v>
      </c>
      <c r="V7" s="1" t="s">
        <v>29</v>
      </c>
      <c r="W7" s="1" t="s">
        <v>30</v>
      </c>
      <c r="X7" s="1" t="s">
        <v>31</v>
      </c>
      <c r="Y7" s="1" t="s">
        <v>67</v>
      </c>
      <c r="Z7" s="1" t="s">
        <v>32</v>
      </c>
      <c r="AA7" s="1" t="s">
        <v>68</v>
      </c>
      <c r="AB7" s="1" t="str">
        <f t="shared" si="2"/>
        <v>srp_word-list_1990_01.html</v>
      </c>
      <c r="AC7" s="1">
        <v>1</v>
      </c>
      <c r="AD7" s="1" t="str">
        <f t="shared" si="3"/>
        <v>srp_word-list_1990_01.html#1</v>
      </c>
    </row>
    <row r="8" spans="1:30" ht="17.25">
      <c r="A8" s="1">
        <v>5</v>
      </c>
      <c r="B8" s="1" t="s">
        <v>115</v>
      </c>
      <c r="C8" s="1" t="str">
        <f t="shared" si="0"/>
        <v>srp_story_0000_01.wav</v>
      </c>
      <c r="D8" s="1" t="str">
        <f t="shared" si="1"/>
        <v>srp_story_0000_01.mp3</v>
      </c>
      <c r="E8" s="1" t="s">
        <v>118</v>
      </c>
      <c r="F8" s="2" t="s">
        <v>124</v>
      </c>
      <c r="G8" s="1" t="s">
        <v>117</v>
      </c>
      <c r="I8" s="1" t="s">
        <v>116</v>
      </c>
      <c r="K8" s="1" t="s">
        <v>27</v>
      </c>
      <c r="L8" s="1" t="s">
        <v>27</v>
      </c>
      <c r="M8" s="1" t="str">
        <f>CONCATENATE("srp_record_details.html#",A8)</f>
        <v>srp_record_details.html#5</v>
      </c>
      <c r="N8" s="1" t="s">
        <v>75</v>
      </c>
      <c r="O8" s="1" t="s">
        <v>84</v>
      </c>
      <c r="P8" s="1" t="s">
        <v>119</v>
      </c>
      <c r="Q8" s="1" t="s">
        <v>110</v>
      </c>
      <c r="R8" s="1" t="s">
        <v>120</v>
      </c>
      <c r="S8" s="1" t="s">
        <v>121</v>
      </c>
      <c r="T8" s="1" t="s">
        <v>103</v>
      </c>
      <c r="U8" s="1" t="s">
        <v>109</v>
      </c>
      <c r="V8" s="1" t="s">
        <v>122</v>
      </c>
      <c r="W8" s="1" t="s">
        <v>30</v>
      </c>
      <c r="X8" s="1" t="s">
        <v>31</v>
      </c>
      <c r="Y8" s="1" t="s">
        <v>85</v>
      </c>
      <c r="Z8" s="1" t="s">
        <v>32</v>
      </c>
      <c r="AA8" s="1" t="s">
        <v>68</v>
      </c>
      <c r="AB8" s="1" t="str">
        <f t="shared" si="2"/>
        <v>srp_story_0000_01.html</v>
      </c>
      <c r="AC8" s="1">
        <v>1</v>
      </c>
      <c r="AD8" s="1" t="str">
        <f t="shared" si="3"/>
        <v>srp_story_0000_01.html#1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workbookViewId="0" topLeftCell="A1">
      <selection activeCell="B8" sqref="B8:BC28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&lt;language_name&gt;Serbian&lt;/language_name&gt;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&lt;lang_name&gt;Serbian&lt;/lang_name&gt;</v>
      </c>
      <c r="D3" s="1" t="str">
        <f>CONCATENATE("&lt;dialect&gt;",'Raw Metadata'!U4,"&lt;/dialect&gt;")</f>
        <v>&lt;dialect&gt;Ekavian-Stokavian dialect&lt;/dialect&gt;</v>
      </c>
      <c r="E3" s="1" t="str">
        <f>CONCATENATE("&lt;sil_code&gt;",'Raw Metadata'!O4,"&lt;/sil_code&gt;")</f>
        <v>&lt;sil_code&gt;srp&lt;/sil_code&gt;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&lt;recording_date&gt;20 March, 1970&lt;/recording_date&gt;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&lt;filename_audio&gt;srp_word-list_1970_01&lt;/filename_audio&gt;</v>
      </c>
      <c r="M3" s="1" t="str">
        <f>CONCATENATE("&lt;filename_wav&gt;",'Raw Metadata'!C4,"&lt;/filename_wav&gt;")</f>
        <v>&lt;filename_wav&gt;srp_word-list_1970_01.wav&lt;/filename_wav&gt;</v>
      </c>
      <c r="N3" s="1" t="str">
        <f>CONCATENATE("&lt;filename_mp3&gt;",'Raw Metadata'!D4,"&lt;/filename_mp3&gt;")</f>
        <v>&lt;filename_mp3&gt;srp_word-list_1970_01.mp3&lt;/filename_mp3&gt;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&lt;wordlist&gt;srp_word-list_1970_01.html&lt;/wordlist&gt;</v>
      </c>
      <c r="S3" s="1" t="str">
        <f>CONCATENATE("&lt;wordlist_entries&gt;",'Raw Metadata'!F4,"&lt;/wordlist_entries&gt;")</f>
        <v>&lt;wordlist_entries&gt;1 - 65&lt;/wordlist_entries&gt;</v>
      </c>
      <c r="T3" s="1" t="str">
        <f>CONCATENATE("&lt;image_tif&gt;",'Raw Metadata'!I4,"&lt;/image_tif&gt;")</f>
        <v>&lt;image_tif&gt;srp_word-list_1970_01.tif&lt;/image_tif&gt;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&lt;image_jpg&gt;srp_word-list_1970_01.jpg&lt;/image_jpg&gt;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&lt;details&gt;srp_record_details.html#1&lt;/details&gt;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&lt;wordlist_no_repetition&gt;srp_word-list_1970_01.html&lt;/wordlist_no_repetition&gt;</v>
      </c>
      <c r="AC3" s="1" t="str">
        <f>CONCATENATE("&lt;link_within_wordlist&gt;",'Raw Metadata'!AD4,"&lt;/link_within_wordlist&gt;")</f>
        <v>&lt;link_within_wordlist&gt;srp_word-list_1970_01.html#1&lt;/link_within_wordlist&gt;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&lt;lang_name&gt;Serbian&lt;/lang_name&gt;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&lt;sil_code&gt;srp&lt;/sil_code&gt;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&lt;recording_date&gt;7 December, 1976&lt;/recording_date&gt;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origin not specified&lt;/origin&gt;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&lt;filename_audio&gt;srp_word-list_1976_01&lt;/filename_audio&gt;</v>
      </c>
      <c r="M4" s="1" t="str">
        <f>CONCATENATE("&lt;filename_wav&gt;",'Raw Metadata'!C5,"&lt;/filename_wav&gt;")</f>
        <v>&lt;filename_wav&gt;srp_word-list_1976_01.wav&lt;/filename_wav&gt;</v>
      </c>
      <c r="N4" s="1" t="str">
        <f>CONCATENATE("&lt;filename_mp3&gt;",'Raw Metadata'!D5,"&lt;/filename_mp3&gt;")</f>
        <v>&lt;filename_mp3&gt;srp_word-list_1976_01.mp3&lt;/filename_mp3&gt;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&lt;wordlist&gt;srp_word-list_1976_01.html&lt;/wordlist&gt;</v>
      </c>
      <c r="S4" s="1" t="str">
        <f>CONCATENATE("&lt;wordlist_entries&gt;",'Raw Metadata'!F5,"&lt;/wordlist_entries&gt;")</f>
        <v>&lt;wordlist_entries&gt;1 - 109&lt;/wordlist_entries&gt;</v>
      </c>
      <c r="T4" s="1" t="str">
        <f>CONCATENATE("&lt;image_tif&gt;",'Raw Metadata'!I5,"&lt;/image_tif&gt;")</f>
        <v>&lt;image_tif&gt;srp_word-list_1976_01.tif&lt;/image_tif&gt;</v>
      </c>
      <c r="U4" s="1" t="str">
        <f>CONCATENATE("&lt;image_tif2&gt;",'Raw Metadata'!J5,"&lt;/image_tif2&gt;")</f>
        <v>&lt;image_tif2&gt;srp_word-list_1976_02.tif&lt;/image_tif2&gt;</v>
      </c>
      <c r="V4" s="1" t="str">
        <f>CONCATENATE("&lt;image_jpg&gt;",'Raw Metadata'!G5,"&lt;/image_jpg&gt;")</f>
        <v>&lt;image_jpg&gt;srp_word-list_1976_01.jpg&lt;/image_jpg&gt;</v>
      </c>
      <c r="W4" s="1" t="str">
        <f>CONCATENATE("&lt;image_jpg2&gt;",'Raw Metadata'!H5,"&lt;/image_jpg2&gt;")</f>
        <v>&lt;image_jpg2&gt;srp_word-list_1976_02.jpg&lt;/image_jpg2&gt;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&lt;details&gt;srp_record_details.html#2&lt;/details&gt;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&lt;wordlist_no_repetition&gt;srp_word-list_1976_01.html&lt;/wordlist_no_repetition&gt;</v>
      </c>
      <c r="AC4" s="1" t="str">
        <f>CONCATENATE("&lt;link_within_wordlist&gt;",'Raw Metadata'!AD5,"&lt;/link_within_wordlist&gt;")</f>
        <v>&lt;link_within_wordlist&gt;srp_word-list_1976_01.html#1&lt;/link_within_wordlist&gt;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&lt;lang_name&gt;Serbian&lt;/lang_name&gt;</v>
      </c>
      <c r="D5" s="1" t="str">
        <f>CONCATENATE("&lt;dialect&gt;",'Raw Metadata'!U6,"&lt;/dialect&gt;")</f>
        <v>&lt;dialect&gt;Eastern dialect&lt;/dialect&gt;</v>
      </c>
      <c r="E5" s="1" t="str">
        <f>CONCATENATE("&lt;sil_code&gt;",'Raw Metadata'!O6,"&lt;/sil_code&gt;")</f>
        <v>&lt;sil_code&gt;srp&lt;/sil_code&gt;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&lt;recording_date&gt;23 May, 1985&lt;/recording_date&gt;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is from Zagreb, Yugoslavia&lt;/origin&gt;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&lt;filename_audio&gt;srp_word-list_1985_01&lt;/filename_audio&gt;</v>
      </c>
      <c r="M5" s="1" t="str">
        <f>CONCATENATE("&lt;filename_wav&gt;",'Raw Metadata'!C6,"&lt;/filename_wav&gt;")</f>
        <v>&lt;filename_wav&gt;srp_word-list_1985_01.wav&lt;/filename_wav&gt;</v>
      </c>
      <c r="N5" s="1" t="str">
        <f>CONCATENATE("&lt;filename_mp3&gt;",'Raw Metadata'!D6,"&lt;/filename_mp3&gt;")</f>
        <v>&lt;filename_mp3&gt;srp_word-list_1985_01.mp3&lt;/filename_mp3&gt;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&lt;wordlist&gt;srp_word-list_1985_01.html&lt;/wordlist&gt;</v>
      </c>
      <c r="S5" s="1" t="str">
        <f>CONCATENATE("&lt;wordlist_entries&gt;",'Raw Metadata'!F6,"&lt;/wordlist_entries&gt;")</f>
        <v>&lt;wordlist_entries&gt;1 - 77&lt;/wordlist_entries&gt;</v>
      </c>
      <c r="T5" s="1" t="str">
        <f>CONCATENATE("&lt;image_tif&gt;",'Raw Metadata'!I6,"&lt;/image_tif&gt;")</f>
        <v>&lt;image_tif&gt;srp_word-list_1985_01.tif&lt;/image_tif&gt;</v>
      </c>
      <c r="U5" s="1" t="str">
        <f>CONCATENATE("&lt;image_tif2&gt;",'Raw Metadata'!J6,"&lt;/image_tif2&gt;")</f>
        <v>&lt;image_tif2&gt;srp_word-list_1985_02.tif&lt;/image_tif2&gt;</v>
      </c>
      <c r="V5" s="1" t="str">
        <f>CONCATENATE("&lt;image_jpg&gt;",'Raw Metadata'!G6,"&lt;/image_jpg&gt;")</f>
        <v>&lt;image_jpg&gt;srp_word-list_1985_01.jpg&lt;/image_jpg&gt;</v>
      </c>
      <c r="W5" s="1" t="str">
        <f>CONCATENATE("&lt;image_jpg2&gt;",'Raw Metadata'!H6,"&lt;/image_jpg2&gt;")</f>
        <v>&lt;image_jpg2&gt;srp_word-list_1985_02.jpg&lt;/image_jpg2&gt;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&lt;details&gt;srp_record_details.html#3&lt;/details&gt;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&lt;wordlist_no_repetition&gt;srp_word-list_1985_01.html&lt;/wordlist_no_repetition&gt;</v>
      </c>
      <c r="AC5" s="1" t="str">
        <f>CONCATENATE("&lt;link_within_wordlist&gt;",'Raw Metadata'!AD6,"&lt;/link_within_wordlist&gt;")</f>
        <v>&lt;link_within_wordlist&gt;srp_word-list_1985_01.html#1&lt;/link_within_wordlist&gt;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&lt;lang_name&gt;Serbian&lt;/lang_name&gt;</v>
      </c>
      <c r="D6" s="1" t="str">
        <f>CONCATENATE("&lt;dialect&gt;",'Raw Metadata'!U7,"&lt;/dialect&gt;")</f>
        <v>&lt;dialect&gt;Stokavian dialect&lt;/dialect&gt;</v>
      </c>
      <c r="E6" s="1" t="str">
        <f>CONCATENATE("&lt;sil_code&gt;",'Raw Metadata'!O7,"&lt;/sil_code&gt;")</f>
        <v>&lt;sil_code&gt;srp&lt;/sil_code&gt;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&lt;recording_location&gt;Recording location not specified&lt;/recording_location&gt;</v>
      </c>
      <c r="H6" s="1" t="str">
        <f>CONCATENATE("&lt;recording_date&gt;",'Raw Metadata'!R7,"&lt;/recording_date&gt;")</f>
        <v>&lt;recording_date&gt;24 November, 1990&lt;/recording_date&gt;</v>
      </c>
      <c r="I6" s="1" t="str">
        <f>CONCATENATE("&lt;fieldworkers&gt;",'Raw Metadata'!S7,"&lt;/fieldworkers&gt;")</f>
        <v>&lt;fieldworkers&gt;UCLA Student&lt;/fieldworkers&gt;</v>
      </c>
      <c r="J6" s="1" t="str">
        <f>CONCATENATE("&lt;origin&gt;",'Raw Metadata'!T7,"&lt;/origin&gt;")</f>
        <v>&lt;origin&gt;Speaker is from Krslja, Serbia &lt;/origin&gt;</v>
      </c>
      <c r="K6" s="1" t="str">
        <f>CONCATENATE("&lt;speakers&gt;",'Raw Metadata'!V7,"&lt;/speakers&gt;")</f>
        <v>&lt;speakers&gt;N/A&lt;/speakers&gt;</v>
      </c>
      <c r="L6" s="1" t="str">
        <f>CONCATENATE("&lt;filename_audio&gt;",'Raw Metadata'!B7,"&lt;/filename_audio&gt;")</f>
        <v>&lt;filename_audio&gt;srp_word-list_1990_01&lt;/filename_audio&gt;</v>
      </c>
      <c r="M6" s="1" t="str">
        <f>CONCATENATE("&lt;filename_wav&gt;",'Raw Metadata'!C7,"&lt;/filename_wav&gt;")</f>
        <v>&lt;filename_wav&gt;srp_word-list_1990_01.wav&lt;/filename_wav&gt;</v>
      </c>
      <c r="N6" s="1" t="str">
        <f>CONCATENATE("&lt;filename_mp3&gt;",'Raw Metadata'!D7,"&lt;/filename_mp3&gt;")</f>
        <v>&lt;filename_mp3&gt;srp_word-list_1990_01.mp3&lt;/filename_mp3&gt;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&lt;original_medium&gt;Cassette Tape&lt;/original_medium&gt;</v>
      </c>
      <c r="R6" s="1" t="str">
        <f>CONCATENATE("&lt;wordlist&gt;",'Raw Metadata'!E7,"&lt;/wordlist&gt;")</f>
        <v>&lt;wordlist&gt;srp_word-list_1990_01.html&lt;/wordlist&gt;</v>
      </c>
      <c r="S6" s="1" t="str">
        <f>CONCATENATE("&lt;wordlist_entries&gt;",'Raw Metadata'!F7,"&lt;/wordlist_entries&gt;")</f>
        <v>&lt;wordlist_entries&gt;1 - 69&lt;/wordlist_entries&gt;</v>
      </c>
      <c r="T6" s="1" t="str">
        <f>CONCATENATE("&lt;image_tif&gt;",'Raw Metadata'!I7,"&lt;/image_tif&gt;")</f>
        <v>&lt;image_tif&gt;srp_word-list_1990_01.tif&lt;/image_tif&gt;</v>
      </c>
      <c r="U6" s="1" t="str">
        <f>CONCATENATE("&lt;image_tif2&gt;",'Raw Metadata'!J7,"&lt;/image_tif2&gt;")</f>
        <v>&lt;image_tif2&gt;srp_word-list_1990_02.tif&lt;/image_tif2&gt;</v>
      </c>
      <c r="V6" s="1" t="str">
        <f>CONCATENATE("&lt;image_jpg&gt;",'Raw Metadata'!G7,"&lt;/image_jpg&gt;")</f>
        <v>&lt;image_jpg&gt;srp_word-list_1990_01.jpg&lt;/image_jpg&gt;</v>
      </c>
      <c r="W6" s="1" t="str">
        <f>CONCATENATE("&lt;image_jpg2&gt;",'Raw Metadata'!H7,"&lt;/image_jpg2&gt;")</f>
        <v>&lt;image_jpg2&gt;srp_word-list_1990_02.jpg&lt;/image_jpg2&gt;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&lt;details&gt;srp_record_details.html#4&lt;/details&gt;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&lt;wordlist_no_repetition&gt;srp_word-list_1990_01.html&lt;/wordlist_no_repetition&gt;</v>
      </c>
      <c r="AC6" s="1" t="str">
        <f>CONCATENATE("&lt;link_within_wordlist&gt;",'Raw Metadata'!AD7,"&lt;/link_within_wordlist&gt;")</f>
        <v>&lt;link_within_wordlist&gt;srp_word-list_1990_01.html#1&lt;/link_within_wordlist&gt;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&lt;lang_name&gt;Serbian&lt;/lang_name&gt;</v>
      </c>
      <c r="D7" s="1" t="str">
        <f>CONCATENATE("&lt;dialect&gt;",'Raw Metadata'!U8,"&lt;/dialect&gt;")</f>
        <v>&lt;dialect&gt;dialect not specified&lt;/dialect&gt;</v>
      </c>
      <c r="E7" s="1" t="str">
        <f>CONCATENATE("&lt;sil_code&gt;",'Raw Metadata'!O8,"&lt;/sil_code&gt;")</f>
        <v>&lt;sil_code&gt;srp&lt;/sil_code&gt;</v>
      </c>
      <c r="F7" s="1" t="str">
        <f>CONCATENATE("&lt;content&gt;",'Raw Metadata'!P8,"&lt;/content&gt;")</f>
        <v>&lt;content&gt;Story&lt;/content&gt;</v>
      </c>
      <c r="G7" s="1" t="str">
        <f>CONCATENATE("&lt;recording_location&gt;",'Raw Metadata'!Q8,"&lt;/recording_location&gt;")</f>
        <v>&lt;recording_location&gt;Recording location not specified&lt;/recording_location&gt;</v>
      </c>
      <c r="H7" s="1" t="str">
        <f>CONCATENATE("&lt;recording_date&gt;",'Raw Metadata'!R8,"&lt;/recording_date&gt;")</f>
        <v>&lt;recording_date&gt;unknown&lt;/recording_date&gt;</v>
      </c>
      <c r="I7" s="1" t="str">
        <f>CONCATENATE("&lt;fieldworkers&gt;",'Raw Metadata'!S8,"&lt;/fieldworkers&gt;")</f>
        <v>&lt;fieldworkers&gt;not specified&lt;/fieldworkers&gt;</v>
      </c>
      <c r="J7" s="1" t="str">
        <f>CONCATENATE("&lt;origin&gt;",'Raw Metadata'!T8,"&lt;/origin&gt;")</f>
        <v>&lt;origin&gt;Speaker origin not specified&lt;/origin&gt;</v>
      </c>
      <c r="K7" s="1" t="str">
        <f>CONCATENATE("&lt;speakers&gt;",'Raw Metadata'!V8,"&lt;/speakers&gt;")</f>
        <v>&lt;speakers&gt;Draginja Pervaz&lt;/speakers&gt;</v>
      </c>
      <c r="L7" s="1" t="str">
        <f>CONCATENATE("&lt;filename_audio&gt;",'Raw Metadata'!B8,"&lt;/filename_audio&gt;")</f>
        <v>&lt;filename_audio&gt;srp_story_0000_01&lt;/filename_audio&gt;</v>
      </c>
      <c r="M7" s="1" t="str">
        <f>CONCATENATE("&lt;filename_wav&gt;",'Raw Metadata'!C8,"&lt;/filename_wav&gt;")</f>
        <v>&lt;filename_wav&gt;srp_story_0000_01.wav&lt;/filename_wav&gt;</v>
      </c>
      <c r="N7" s="1" t="str">
        <f>CONCATENATE("&lt;filename_mp3&gt;",'Raw Metadata'!D8,"&lt;/filename_mp3&gt;")</f>
        <v>&lt;filename_mp3&gt;srp_story_0000_01.mp3&lt;/filename_mp3&gt;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&lt;original_medium&gt;Reel Tape&lt;/original_medium&gt;</v>
      </c>
      <c r="R7" s="1" t="str">
        <f>CONCATENATE("&lt;wordlist&gt;",'Raw Metadata'!E8,"&lt;/wordlist&gt;")</f>
        <v>&lt;wordlist&gt;srp_story_0000_01.html&lt;/wordlist&gt;</v>
      </c>
      <c r="S7" s="1" t="str">
        <f>CONCATENATE("&lt;wordlist_entries&gt;",'Raw Metadata'!F8,"&lt;/wordlist_entries&gt;")</f>
        <v>&lt;wordlist_entries&gt;1 - 1&lt;/wordlist_entries&gt;</v>
      </c>
      <c r="T7" s="1" t="str">
        <f>CONCATENATE("&lt;image_tif&gt;",'Raw Metadata'!I8,"&lt;/image_tif&gt;")</f>
        <v>&lt;image_tif&gt;srp_story_0000_01.tif&lt;/image_tif&gt;</v>
      </c>
      <c r="U7" s="1" t="str">
        <f>CONCATENATE("&lt;image_tif2&gt;",'Raw Metadata'!J8,"&lt;/image_tif2&gt;")</f>
        <v>&lt;image_tif2&gt;&lt;/image_tif2&gt;</v>
      </c>
      <c r="V7" s="1" t="str">
        <f>CONCATENATE("&lt;image_jpg&gt;",'Raw Metadata'!G8,"&lt;/image_jpg&gt;")</f>
        <v>&lt;image_jpg&gt;srp_story_0000_01.jpg&lt;/image_jpg&gt;</v>
      </c>
      <c r="W7" s="1" t="str">
        <f>CONCATENATE("&lt;image_jpg2&gt;",'Raw Metadata'!H8,"&lt;/image_jpg2&gt;")</f>
        <v>&lt;image_jpg2&gt;&lt;/image_jpg2&gt;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&lt;details&gt;srp_record_details.html#5&lt;/details&gt;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&lt;wordlist_no_repetition&gt;srp_story_0000_01.html&lt;/wordlist_no_repetition&gt;</v>
      </c>
      <c r="AC7" s="1" t="str">
        <f>CONCATENATE("&lt;link_within_wordlist&gt;",'Raw Metadata'!AD8,"&lt;/link_within_wordlist&gt;")</f>
        <v>&lt;link_within_wordlist&gt;srp_story_0000_01.html#1&lt;/link_within_wordlist&gt;</v>
      </c>
      <c r="AD7" s="1" t="s">
        <v>64</v>
      </c>
    </row>
    <row r="8" ht="17.25">
      <c r="A8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2008-10-23T00:33:19Z</dcterms:modified>
  <cp:category/>
  <cp:version/>
  <cp:contentType/>
  <cp:contentStatus/>
</cp:coreProperties>
</file>