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100" windowHeight="8500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<sst xmlns="http://schemas.openxmlformats.org/spreadsheetml/2006/main" count="89" uniqueCount="86">
  <si>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</si>
  <si>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</si>
  <si>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</si>
  <si>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</si>
  <si>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</si>
  <si>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</si>
  <si>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</si>
  <si>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</si>
  <si>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</si>
  <si>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</si>
  <si>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</si>
  <si>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</si>
  <si>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</si>
  <si>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</si>
  <si>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</si>
  <si>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</si>
  <si>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</si>
  <si>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</si>
  <si>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</si>
  <si>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</si>
  <si>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</si>
  <si>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</si>
  <si>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</si>
  <si>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</si>
  <si>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</si>
  <si>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</si>
  <si>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</si>
  <si>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</si>
  <si>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</si>
  <si>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</si>
  <si>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</si>
  <si>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</si>
  <si>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Rutul</t>
  </si>
  <si>
    <t>rut_word-list_0000_01</t>
  </si>
  <si>
    <t>rut_word-list_0000_01.html</t>
  </si>
  <si>
    <t>1 - 74</t>
  </si>
  <si>
    <t>rut_word-list_0000_01.jpg</t>
  </si>
  <si>
    <t>rut_word-list_0000_02.jpg</t>
  </si>
  <si>
    <t>rut_word-list_0000_01.tif</t>
  </si>
  <si>
    <t>rut_word-list_0000_02.tif</t>
  </si>
  <si>
    <t>rut</t>
  </si>
  <si>
    <t>Unknown</t>
  </si>
  <si>
    <t>Sandro V. Kodzasov</t>
  </si>
  <si>
    <t>Speaker origin unknown</t>
  </si>
  <si>
    <t>Shina dialect</t>
  </si>
  <si>
    <t>Name as pronounced in recording</t>
  </si>
  <si>
    <t>Reel Tape</t>
  </si>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</sst>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125" zoomScaleNormal="125" workbookViewId="0" topLeftCell="I1">
      <selection activeCell="M4" sqref="M4"/>
    </sheetView>
  </sheetViews>
  <sheetFormatPr defaultColWidth="11.42187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421875" style="1" bestFit="1" customWidth="1"/>
    <col min="12" max="12" width="16.7109375" style="1" bestFit="1" customWidth="1"/>
    <col min="13" max="13" width="21.421875" style="1" bestFit="1" customWidth="1"/>
    <col min="14" max="14" width="15.7109375" style="1" bestFit="1" customWidth="1"/>
    <col min="15" max="15" width="14.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421875" style="1" customWidth="1"/>
    <col min="22" max="22" width="11.8515625" style="1" bestFit="1" customWidth="1"/>
    <col min="23" max="23" width="41.28125" style="1" bestFit="1" customWidth="1"/>
    <col min="24" max="24" width="11.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2.75">
      <c r="B1" s="1" t="s">
        <v>47</v>
      </c>
      <c r="C1" s="1" t="s">
        <v>32</v>
      </c>
    </row>
    <row r="3" spans="2:30" ht="12.75">
      <c r="B3" s="1" t="s">
        <v>48</v>
      </c>
      <c r="C3" s="1" t="s">
        <v>49</v>
      </c>
      <c r="D3" s="1" t="s">
        <v>50</v>
      </c>
      <c r="E3" s="1" t="s">
        <v>31</v>
      </c>
      <c r="F3" s="1" t="s">
        <v>51</v>
      </c>
      <c r="G3" s="1" t="s">
        <v>52</v>
      </c>
      <c r="H3" s="1" t="s">
        <v>53</v>
      </c>
      <c r="I3" s="1" t="s">
        <v>54</v>
      </c>
      <c r="J3" s="1" t="s">
        <v>55</v>
      </c>
      <c r="K3" s="1" t="s">
        <v>56</v>
      </c>
      <c r="L3" s="1" t="s">
        <v>57</v>
      </c>
      <c r="M3" s="1" t="s">
        <v>58</v>
      </c>
      <c r="N3" s="1" t="s">
        <v>59</v>
      </c>
      <c r="O3" s="1" t="s">
        <v>60</v>
      </c>
      <c r="P3" s="1" t="s">
        <v>61</v>
      </c>
      <c r="Q3" s="1" t="s">
        <v>62</v>
      </c>
      <c r="R3" s="1" t="s">
        <v>63</v>
      </c>
      <c r="S3" s="1" t="s">
        <v>64</v>
      </c>
      <c r="T3" s="1" t="s">
        <v>28</v>
      </c>
      <c r="U3" s="1" t="s">
        <v>27</v>
      </c>
      <c r="V3" s="1" t="s">
        <v>65</v>
      </c>
      <c r="W3" s="1" t="s">
        <v>66</v>
      </c>
      <c r="X3" s="1" t="s">
        <v>67</v>
      </c>
      <c r="Y3" s="1" t="s">
        <v>68</v>
      </c>
      <c r="Z3" s="1" t="s">
        <v>69</v>
      </c>
      <c r="AA3" s="1" t="s">
        <v>70</v>
      </c>
      <c r="AB3" s="1" t="s">
        <v>71</v>
      </c>
      <c r="AC3" s="1" t="s">
        <v>72</v>
      </c>
      <c r="AD3" s="1" t="s">
        <v>73</v>
      </c>
    </row>
    <row r="4" spans="1:30" ht="12.75">
      <c r="A4" s="1">
        <v>1</v>
      </c>
      <c r="B4" s="1" t="s">
        <v>33</v>
      </c>
      <c r="C4" s="1" t="str">
        <f>CONCATENATE(B4,".wav")</f>
        <v>rut_word-list_0000_01.wav</v>
      </c>
      <c r="D4" s="1" t="str">
        <f>CONCATENATE(B4,".mp3")</f>
        <v>rut_word-list_0000_01.mp3</v>
      </c>
      <c r="E4" s="1" t="s">
        <v>34</v>
      </c>
      <c r="F4" s="2" t="s">
        <v>35</v>
      </c>
      <c r="G4" s="1" t="s">
        <v>36</v>
      </c>
      <c r="H4" s="1" t="s">
        <v>37</v>
      </c>
      <c r="I4" s="1" t="s">
        <v>38</v>
      </c>
      <c r="J4" s="1" t="s">
        <v>39</v>
      </c>
      <c r="K4" s="1" t="s">
        <v>74</v>
      </c>
      <c r="L4" s="1" t="s">
        <v>74</v>
      </c>
      <c r="M4" s="1" t="str">
        <f>CONCATENATE("rut_record_details.html#",A4)</f>
        <v>rut_record_details.html#1</v>
      </c>
      <c r="N4" s="1" t="s">
        <v>32</v>
      </c>
      <c r="O4" s="1" t="s">
        <v>40</v>
      </c>
      <c r="P4" s="1" t="s">
        <v>75</v>
      </c>
      <c r="Q4" s="1" t="s">
        <v>41</v>
      </c>
      <c r="R4" s="1" t="s">
        <v>41</v>
      </c>
      <c r="S4" s="1" t="s">
        <v>42</v>
      </c>
      <c r="T4" s="1" t="s">
        <v>43</v>
      </c>
      <c r="U4" s="1" t="s">
        <v>44</v>
      </c>
      <c r="V4" s="1" t="s">
        <v>45</v>
      </c>
      <c r="W4" s="1" t="s">
        <v>76</v>
      </c>
      <c r="X4" s="1" t="s">
        <v>77</v>
      </c>
      <c r="Y4" s="1" t="s">
        <v>46</v>
      </c>
      <c r="Z4" s="1" t="s">
        <v>78</v>
      </c>
      <c r="AA4" s="1" t="s">
        <v>26</v>
      </c>
      <c r="AB4" s="1" t="str">
        <f>E4</f>
        <v>rut_word-list_0000_01.html</v>
      </c>
      <c r="AC4" s="1">
        <v>1</v>
      </c>
      <c r="AD4" s="1" t="str">
        <f>CONCATENATE(E4,"#",AC4)</f>
        <v>rut_word-list_0000_01.html#1</v>
      </c>
    </row>
    <row r="5" ht="12.75">
      <c r="F5" s="2"/>
    </row>
    <row r="6" ht="12.75">
      <c r="F6" s="2"/>
    </row>
    <row r="7" ht="12.75">
      <c r="F7" s="2"/>
    </row>
    <row r="8" ht="12.75">
      <c r="F8" s="2"/>
    </row>
    <row r="9" ht="12.75">
      <c r="F9" s="2"/>
    </row>
    <row r="10" ht="12.75">
      <c r="F10" s="2"/>
    </row>
    <row r="11" ht="12.75">
      <c r="F11" s="2"/>
    </row>
    <row r="12" ht="12.75">
      <c r="F12" s="2"/>
    </row>
    <row r="13" ht="12.75">
      <c r="F13" s="2"/>
    </row>
    <row r="14" ht="12.75">
      <c r="F14" s="2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A1" sqref="A1"/>
    </sheetView>
  </sheetViews>
  <sheetFormatPr defaultColWidth="11.42187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421875" style="1" bestFit="1" customWidth="1"/>
    <col min="22" max="22" width="46.421875" style="1" bestFit="1" customWidth="1"/>
    <col min="23" max="23" width="48.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421875" style="1" bestFit="1" customWidth="1"/>
    <col min="28" max="28" width="66.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2.75">
      <c r="A1" s="1" t="s">
        <v>79</v>
      </c>
      <c r="C1" s="1" t="s">
        <v>80</v>
      </c>
      <c r="E1" s="1" t="str">
        <f>CONCATENATE("&lt;language_name&gt;",'Raw Metadata'!C1,"&lt;/language_name&gt;")</f>
        <v>&lt;language_name&gt;Rutul&lt;/language_name&gt;</v>
      </c>
    </row>
    <row r="2" spans="1:30" ht="12.75">
      <c r="A2" s="1" t="s">
        <v>81</v>
      </c>
      <c r="B2" s="1" t="s">
        <v>82</v>
      </c>
      <c r="C2" s="1" t="s">
        <v>83</v>
      </c>
      <c r="D2" s="1" t="s">
        <v>30</v>
      </c>
      <c r="E2" s="1" t="s">
        <v>84</v>
      </c>
      <c r="F2" s="1" t="s">
        <v>85</v>
      </c>
      <c r="G2" s="1" t="s">
        <v>0</v>
      </c>
      <c r="H2" s="1" t="s">
        <v>1</v>
      </c>
      <c r="I2" s="1" t="s">
        <v>2</v>
      </c>
      <c r="J2" s="1" t="s">
        <v>29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1" t="s">
        <v>16</v>
      </c>
      <c r="Y2" s="1" t="s">
        <v>17</v>
      </c>
      <c r="Z2" s="1" t="s">
        <v>18</v>
      </c>
      <c r="AA2" s="1" t="s">
        <v>19</v>
      </c>
      <c r="AB2" s="1" t="s">
        <v>20</v>
      </c>
      <c r="AC2" s="1" t="s">
        <v>21</v>
      </c>
      <c r="AD2" s="1" t="s">
        <v>22</v>
      </c>
    </row>
    <row r="3" spans="1:30" ht="12.75">
      <c r="A3" s="1" t="s">
        <v>23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&lt;lang_name&gt;Rutul&lt;/lang_name&gt;</v>
      </c>
      <c r="D3" s="1" t="str">
        <f>CONCATENATE("&lt;dialect&gt;",'Raw Metadata'!U4,"&lt;/dialect&gt;")</f>
        <v>&lt;dialect&gt;Shina dialect&lt;/dialect&gt;</v>
      </c>
      <c r="E3" s="1" t="str">
        <f>CONCATENATE("&lt;sil_code&gt;",'Raw Metadata'!O4,"&lt;/sil_code&gt;")</f>
        <v>&lt;sil_code&gt;rut&lt;/sil_code&gt;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&lt;recording_location&gt;Unknown&lt;/recording_location&gt;</v>
      </c>
      <c r="H3" s="1" t="str">
        <f>CONCATENATE("&lt;recording_date&gt;",'Raw Metadata'!R4,"&lt;/recording_date&gt;")</f>
        <v>&lt;recording_date&gt;Unknown&lt;/recording_date&gt;</v>
      </c>
      <c r="I3" s="1" t="str">
        <f>CONCATENATE("&lt;fieldworkers&gt;",'Raw Metadata'!S4,"&lt;/fieldworkers&gt;")</f>
        <v>&lt;fieldworkers&gt;Sandro V. Kodzasov&lt;/fieldworkers&gt;</v>
      </c>
      <c r="J3" s="1" t="str">
        <f>CONCATENATE("&lt;origin&gt;",'Raw Metadata'!T4,"&lt;/origin&gt;")</f>
        <v>&lt;origin&gt;Speaker origin unknown&lt;/origin&gt;</v>
      </c>
      <c r="K3" s="1" t="str">
        <f>CONCATENATE("&lt;speakers&gt;",'Raw Metadata'!V4,"&lt;/speakers&gt;")</f>
        <v>&lt;speakers&gt;Name as pronounced in recording&lt;/speakers&gt;</v>
      </c>
      <c r="L3" s="1" t="str">
        <f>CONCATENATE("&lt;filename_audio&gt;",'Raw Metadata'!B4,"&lt;/filename_audio&gt;")</f>
        <v>&lt;filename_audio&gt;rut_word-list_0000_01&lt;/filename_audio&gt;</v>
      </c>
      <c r="M3" s="1" t="str">
        <f>CONCATENATE("&lt;filename_wav&gt;",'Raw Metadata'!C4,"&lt;/filename_wav&gt;")</f>
        <v>&lt;filename_wav&gt;rut_word-list_0000_01.wav&lt;/filename_wav&gt;</v>
      </c>
      <c r="N3" s="1" t="str">
        <f>CONCATENATE("&lt;filename_mp3&gt;",'Raw Metadata'!D4,"&lt;/filename_mp3&gt;")</f>
        <v>&lt;filename_mp3&gt;rut_word-list_0000_01.mp3&lt;/filename_mp3&gt;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&lt;wordlist&gt;rut_word-list_0000_01.html&lt;/wordlist&gt;</v>
      </c>
      <c r="S3" s="1" t="str">
        <f>CONCATENATE("&lt;wordlist_entries&gt;",'Raw Metadata'!F4,"&lt;/wordlist_entries&gt;")</f>
        <v>&lt;wordlist_entries&gt;1 - 74&lt;/wordlist_entries&gt;</v>
      </c>
      <c r="T3" s="1" t="str">
        <f>CONCATENATE("&lt;image_tif&gt;",'Raw Metadata'!I4,"&lt;/image_tif&gt;")</f>
        <v>&lt;image_tif&gt;rut_word-list_0000_01.tif&lt;/image_tif&gt;</v>
      </c>
      <c r="U3" s="1" t="str">
        <f>CONCATENATE("&lt;image_tif2&gt;",'Raw Metadata'!J4,"&lt;/image_tif2&gt;")</f>
        <v>&lt;image_tif2&gt;rut_word-list_0000_02.tif&lt;/image_tif2&gt;</v>
      </c>
      <c r="V3" s="1" t="str">
        <f>CONCATENATE("&lt;image_jpg&gt;",'Raw Metadata'!G4,"&lt;/image_jpg&gt;")</f>
        <v>&lt;image_jpg&gt;rut_word-list_0000_01.jpg&lt;/image_jpg&gt;</v>
      </c>
      <c r="W3" s="1" t="str">
        <f>CONCATENATE("&lt;image_jpg2&gt;",'Raw Metadata'!H4,"&lt;/image_jpg2&gt;")</f>
        <v>&lt;image_jpg2&gt;rut_word-list_0000_02.jpg&lt;/image_jpg2&gt;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&lt;details&gt;rut_record_details.html#1&lt;/details&gt;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&lt;wordlist_no_repetition&gt;rut_word-list_0000_01.html&lt;/wordlist_no_repetition&gt;</v>
      </c>
      <c r="AC3" s="1" t="str">
        <f>CONCATENATE("&lt;link_within_wordlist&gt;",'Raw Metadata'!AD4,"&lt;/link_within_wordlist&gt;")</f>
        <v>&lt;link_within_wordlist&gt;rut_word-list_0000_01.html#1&lt;/link_within_wordlist&gt;</v>
      </c>
      <c r="AD3" s="1" t="s">
        <v>24</v>
      </c>
    </row>
    <row r="4" ht="12.75">
      <c r="A4" s="1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Nicole Gfroerer</cp:lastModifiedBy>
  <dcterms:created xsi:type="dcterms:W3CDTF">2007-10-05T20:44:33Z</dcterms:created>
  <dcterms:modified xsi:type="dcterms:W3CDTF">2007-10-10T23:51:26Z</dcterms:modified>
  <cp:category/>
  <cp:version/>
  <cp:contentType/>
  <cp:contentStatus/>
</cp:coreProperties>
</file>