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<sst xmlns="http://schemas.openxmlformats.org/spreadsheetml/2006/main" count="220" uniqueCount="86">
  <si>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</si>
  <si>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</si>
  <si>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</si>
  <si>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</si>
  <si>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</si>
  <si>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</si>
  <si>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</si>
  <si>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</si>
  <si>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</si>
  <si>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</si>
  <si>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</si>
  <si>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</si>
  <si>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</si>
  <si>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</si>
  <si>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</si>
  <si>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</si>
  <si>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</si>
  <si>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</si>
  <si>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</si>
  <si>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</si>
  <si>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</si>
  <si>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</si>
  <si>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</si>
  <si>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</si>
  <si>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</si>
  <si>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</si>
  <si>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</si>
  <si>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</si>
  <si>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</si>
  <si>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</si>
  <si>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</si>
  <si>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</si>
  <si>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</si>
  <si>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</si>
  <si>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</si>
  <si>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</si>
  <si>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</si>
  <si>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</si>
  <si>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</si>
  <si>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</si>
  <si>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</si>
  <si>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</si>
  <si>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</si>
  <si>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</si>
  <si>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</si>
  <si>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</si>
  <si>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</si>
  <si>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</si>
  <si>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</si>
  <si>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</si>
  <si>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</si>
  <si>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</si>
  <si>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</si>
  <si>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</si>
  <si>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</si>
  <si>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</si>
  <si>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</si>
  <si>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</si>
  <si>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</si>
  <si>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</si>
  <si>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</si>
  <si>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</si>
  <si>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</si>
  <si>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</si>
  <si>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</si>
  <si>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</si>
  <si>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</si>
  <si>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</si>
  <si>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</si>
  <si>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</si>
  <si>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</si>
  <si>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</si>
  <si>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</si>
  <si>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</si>
  <si>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xxx_word-list_0000_01</t>
  </si>
  <si>
    <t>xxx_word-list_0000_01.html</t>
  </si>
  <si>
    <t>Unicode Word List (HTML)</t>
  </si>
  <si>
    <t>1 - 1</t>
  </si>
  <si>
    <t>xxx_word-list_0000_01.jpg</t>
  </si>
  <si>
    <t>xxx_word-list_0000_01.tif</t>
  </si>
  <si>
    <t>(not dialect)</t>
  </si>
  <si>
    <t>xxx</t>
  </si>
  <si>
    <t>1 January, 2008</t>
  </si>
  <si>
    <t>Speaker from X</t>
  </si>
  <si>
    <t>Y dialect</t>
  </si>
  <si>
    <t>(language name here)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</si>
</sst>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90" zoomScaleNormal="90" workbookViewId="0" topLeftCell="A1">
      <selection activeCell="I4" sqref="I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85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76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74</v>
      </c>
      <c r="C4" s="1" t="str">
        <f>CONCATENATE(B4,".wav")</f>
        <v>xxx_word-list_0000_01.wav</v>
      </c>
      <c r="D4" s="1" t="str">
        <f>CONCATENATE(B4,".mp3")</f>
        <v>xxx_word-list_0000_01.mp3</v>
      </c>
      <c r="E4" s="1" t="s">
        <v>75</v>
      </c>
      <c r="F4" s="2" t="s">
        <v>77</v>
      </c>
      <c r="G4" s="1" t="s">
        <v>78</v>
      </c>
      <c r="I4" s="1" t="s">
        <v>79</v>
      </c>
      <c r="K4" s="1" t="s">
        <v>27</v>
      </c>
      <c r="L4" s="1" t="s">
        <v>27</v>
      </c>
      <c r="M4" s="1" t="str">
        <f>CONCATENATE("xxx_record_details.html#",A4)</f>
        <v>xxx_record_details.html#1</v>
      </c>
      <c r="N4" s="1" t="s">
        <v>80</v>
      </c>
      <c r="O4" s="1" t="s">
        <v>81</v>
      </c>
      <c r="P4" s="1" t="s">
        <v>28</v>
      </c>
      <c r="Q4" s="1" t="s">
        <v>73</v>
      </c>
      <c r="R4" s="1" t="s">
        <v>82</v>
      </c>
      <c r="S4" s="1" t="s">
        <v>66</v>
      </c>
      <c r="T4" s="1" t="s">
        <v>83</v>
      </c>
      <c r="U4" s="1" t="s">
        <v>84</v>
      </c>
      <c r="V4" s="1" t="s">
        <v>29</v>
      </c>
      <c r="W4" s="1" t="s">
        <v>30</v>
      </c>
      <c r="X4" s="1" t="s">
        <v>31</v>
      </c>
      <c r="Y4" s="1" t="s">
        <v>67</v>
      </c>
      <c r="Z4" s="1" t="s">
        <v>32</v>
      </c>
      <c r="AA4" s="1" t="s">
        <v>68</v>
      </c>
      <c r="AB4" s="1" t="str">
        <f>E4</f>
        <v>xxx_word-list_0000_01.html</v>
      </c>
      <c r="AC4" s="1">
        <v>1</v>
      </c>
      <c r="AD4" s="1" t="str">
        <f>CONCATENATE(E4,"#",AC4)</f>
        <v>xxx_word-list_0000_01.html#1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30</v>
      </c>
      <c r="X5" s="1" t="s">
        <v>31</v>
      </c>
      <c r="Z5" s="1" t="s">
        <v>32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&lt;language_name&gt;(language name here)&lt;/language_name&gt;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&lt;lang_name&gt;(not dialect)&lt;/lang_name&gt;</v>
      </c>
      <c r="D3" s="1" t="str">
        <f>CONCATENATE("&lt;dialect&gt;",'Raw Metadata'!U4,"&lt;/dialect&gt;")</f>
        <v>&lt;dialect&gt;Y dialect&lt;/dialect&gt;</v>
      </c>
      <c r="E3" s="1" t="str">
        <f>CONCATENATE("&lt;sil_code&gt;",'Raw Metadata'!O4,"&lt;/sil_code&gt;")</f>
        <v>&lt;sil_code&gt;xxx&lt;/sil_code&gt;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&lt;recording_date&gt;1 January, 2008&lt;/recording_date&gt;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X&lt;/origin&gt;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&lt;filename_audio&gt;xxx_word-list_0000_01&lt;/filename_audio&gt;</v>
      </c>
      <c r="M3" s="1" t="str">
        <f>CONCATENATE("&lt;filename_wav&gt;",'Raw Metadata'!C4,"&lt;/filename_wav&gt;")</f>
        <v>&lt;filename_wav&gt;xxx_word-list_0000_01.wav&lt;/filename_wav&gt;</v>
      </c>
      <c r="N3" s="1" t="str">
        <f>CONCATENATE("&lt;filename_mp3&gt;",'Raw Metadata'!D4,"&lt;/filename_mp3&gt;")</f>
        <v>&lt;filename_mp3&gt;xxx_word-list_0000_01.mp3&lt;/filename_mp3&gt;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&lt;original_medium&gt;Cassette Tape&lt;/original_medium&gt;</v>
      </c>
      <c r="R3" s="1" t="str">
        <f>CONCATENATE("&lt;wordlist&gt;",'Raw Metadata'!E4,"&lt;/wordlist&gt;")</f>
        <v>&lt;wordlist&gt;xxx_word-list_0000_01.html&lt;/wordlist&gt;</v>
      </c>
      <c r="S3" s="1" t="str">
        <f>CONCATENATE("&lt;wordlist_entries&gt;",'Raw Metadata'!F4,"&lt;/wordlist_entries&gt;")</f>
        <v>&lt;wordlist_entries&gt;1 - 1&lt;/wordlist_entries&gt;</v>
      </c>
      <c r="T3" s="1" t="str">
        <f>CONCATENATE("&lt;image_tif&gt;",'Raw Metadata'!I4,"&lt;/image_tif&gt;")</f>
        <v>&lt;image_tif&gt;xxx_word-list_0000_01.tif&lt;/image_tif&gt;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&lt;image_jpg&gt;xxx_word-list_0000_01.jpg&lt;/image_jpg&gt;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&lt;details&gt;xxx_record_details.html#1&lt;/details&gt;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&lt;wordlist_no_repetition&gt;xxx_word-list_0000_01.html&lt;/wordlist_no_repetition&gt;</v>
      </c>
      <c r="AC3" s="1" t="str">
        <f>CONCATENATE("&lt;link_within_wordlist&gt;",'Raw Metadata'!AD4,"&lt;/link_within_wordlist&gt;")</f>
        <v>&lt;link_within_wordlist&gt;xxx_word-list_0000_01.html#1&lt;/link_within_wordlist&gt;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&lt;lang_name&gt;&lt;/lang_name&gt;</v>
      </c>
      <c r="D4" s="1" t="str">
        <f>CONCATENATE("&lt;dialect&gt;",'Raw Metadata'!U5,"&lt;/dialect&gt;")</f>
        <v>&lt;dialect&gt;&lt;/dialect&gt;</v>
      </c>
      <c r="E4" s="1" t="str">
        <f>CONCATENATE("&lt;sil_code&gt;",'Raw Metadata'!O5,"&lt;/sil_code&gt;")</f>
        <v>&lt;sil_code&gt;&lt;/sil_code&gt;</v>
      </c>
      <c r="F4" s="1" t="str">
        <f>CONCATENATE("&lt;content&gt;",'Raw Metadata'!P5,"&lt;/content&gt;")</f>
        <v>&lt;content&gt;&lt;/content&gt;</v>
      </c>
      <c r="G4" s="1" t="str">
        <f>CONCATENATE("&lt;recording_location&gt;",'Raw Metadata'!Q5,"&lt;/recording_location&gt;")</f>
        <v>&lt;recording_location&gt;&lt;/recording_location&gt;</v>
      </c>
      <c r="H4" s="1" t="str">
        <f>CONCATENATE("&lt;recording_date&gt;",'Raw Metadata'!R5,"&lt;/recording_date&gt;")</f>
        <v>&lt;recording_date&gt;&lt;/recording_date&gt;</v>
      </c>
      <c r="I4" s="1" t="str">
        <f>CONCATENATE("&lt;fieldworkers&gt;",'Raw Metadata'!S5,"&lt;/fieldworkers&gt;")</f>
        <v>&lt;fieldworkers&gt;&lt;/fieldworkers&gt;</v>
      </c>
      <c r="J4" s="1" t="str">
        <f>CONCATENATE("&lt;origin&gt;",'Raw Metadata'!T5,"&lt;/origin&gt;")</f>
        <v>&lt;origin&gt;&lt;/origin&gt;</v>
      </c>
      <c r="K4" s="1" t="str">
        <f>CONCATENATE("&lt;speakers&gt;",'Raw Metadata'!V5,"&lt;/speakers&gt;")</f>
        <v>&lt;speakers&gt;&lt;/speakers&gt;</v>
      </c>
      <c r="L4" s="1" t="str">
        <f>CONCATENATE("&lt;filename_audio&gt;",'Raw Metadata'!B5,"&lt;/filename_audio&gt;")</f>
        <v>&lt;filename_audio&gt;&lt;/filename_audio&gt;</v>
      </c>
      <c r="M4" s="1" t="str">
        <f>CONCATENATE("&lt;filename_wav&gt;",'Raw Metadata'!C5,"&lt;/filename_wav&gt;")</f>
        <v>&lt;filename_wav&gt;.wav&lt;/filename_wav&gt;</v>
      </c>
      <c r="N4" s="1" t="str">
        <f>CONCATENATE("&lt;filename_mp3&gt;",'Raw Metadata'!D5,"&lt;/filename_mp3&gt;")</f>
        <v>&lt;filename_mp3&gt;.mp3&lt;/filename_mp3&gt;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&lt;original_medium&gt;&lt;/original_medium&gt;</v>
      </c>
      <c r="R4" s="1" t="str">
        <f>CONCATENATE("&lt;wordlist&gt;",'Raw Metadata'!E5,"&lt;/wordlist&gt;")</f>
        <v>&lt;wordlist&gt;&lt;/wordlist&gt;</v>
      </c>
      <c r="S4" s="1" t="str">
        <f>CONCATENATE("&lt;wordlist_entries&gt;",'Raw Metadata'!F5,"&lt;/wordlist_entries&gt;")</f>
        <v>&lt;wordlist_entries&gt;&lt;/wordlist_entries&gt;</v>
      </c>
      <c r="T4" s="1" t="str">
        <f>CONCATENATE("&lt;image_tif&gt;",'Raw Metadata'!I5,"&lt;/image_tif&gt;")</f>
        <v>&lt;image_tif&gt;&lt;/image_tif&gt;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&lt;wordlist_no_repetition&gt;0&lt;/wordlist_no_repetition&gt;</v>
      </c>
      <c r="AC4" s="1" t="str">
        <f>CONCATENATE("&lt;link_within_wordlist&gt;",'Raw Metadata'!AD5,"&lt;/link_within_wordlist&gt;")</f>
        <v>&lt;link_within_wordlist&gt;#&lt;/link_within_wordlist&gt;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&lt;lang_name&gt;&lt;/lang_name&gt;</v>
      </c>
      <c r="D5" s="1" t="str">
        <f>CONCATENATE("&lt;dialect&gt;",'Raw Metadata'!U6,"&lt;/dialect&gt;")</f>
        <v>&lt;dialect&gt;&lt;/dialect&gt;</v>
      </c>
      <c r="E5" s="1" t="str">
        <f>CONCATENATE("&lt;sil_code&gt;",'Raw Metadata'!O6,"&lt;/sil_code&gt;")</f>
        <v>&lt;sil_code&gt;&lt;/sil_code&gt;</v>
      </c>
      <c r="F5" s="1" t="str">
        <f>CONCATENATE("&lt;content&gt;",'Raw Metadata'!P6,"&lt;/content&gt;")</f>
        <v>&lt;content&gt;&lt;/content&gt;</v>
      </c>
      <c r="G5" s="1" t="str">
        <f>CONCATENATE("&lt;recording_location&gt;",'Raw Metadata'!Q6,"&lt;/recording_location&gt;")</f>
        <v>&lt;recording_location&gt;&lt;/recording_location&gt;</v>
      </c>
      <c r="H5" s="1" t="str">
        <f>CONCATENATE("&lt;recording_date&gt;",'Raw Metadata'!R6,"&lt;/recording_date&gt;")</f>
        <v>&lt;recording_date&gt;&lt;/recording_date&gt;</v>
      </c>
      <c r="I5" s="1" t="str">
        <f>CONCATENATE("&lt;fieldworkers&gt;",'Raw Metadata'!S6,"&lt;/fieldworkers&gt;")</f>
        <v>&lt;fieldworkers&gt;&lt;/fieldworkers&gt;</v>
      </c>
      <c r="J5" s="1" t="str">
        <f>CONCATENATE("&lt;origin&gt;",'Raw Metadata'!T6,"&lt;/origin&gt;")</f>
        <v>&lt;origin&gt;&lt;/origin&gt;</v>
      </c>
      <c r="K5" s="1" t="str">
        <f>CONCATENATE("&lt;speakers&gt;",'Raw Metadata'!V6,"&lt;/speakers&gt;")</f>
        <v>&lt;speakers&gt;&lt;/speakers&gt;</v>
      </c>
      <c r="L5" s="1" t="str">
        <f>CONCATENATE("&lt;filename_audio&gt;",'Raw Metadata'!B6,"&lt;/filename_audio&gt;")</f>
        <v>&lt;filename_audio&gt;&lt;/filename_audio&gt;</v>
      </c>
      <c r="M5" s="1" t="str">
        <f>CONCATENATE("&lt;filename_wav&gt;",'Raw Metadata'!C6,"&lt;/filename_wav&gt;")</f>
        <v>&lt;filename_wav&gt;.wav&lt;/filename_wav&gt;</v>
      </c>
      <c r="N5" s="1" t="str">
        <f>CONCATENATE("&lt;filename_mp3&gt;",'Raw Metadata'!D6,"&lt;/filename_mp3&gt;")</f>
        <v>&lt;filename_mp3&gt;.mp3&lt;/filename_mp3&gt;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&lt;original_medium&gt;&lt;/original_medium&gt;</v>
      </c>
      <c r="R5" s="1" t="str">
        <f>CONCATENATE("&lt;wordlist&gt;",'Raw Metadata'!E6,"&lt;/wordlist&gt;")</f>
        <v>&lt;wordlist&gt;&lt;/wordlist&gt;</v>
      </c>
      <c r="S5" s="1" t="str">
        <f>CONCATENATE("&lt;wordlist_entries&gt;",'Raw Metadata'!F6,"&lt;/wordlist_entries&gt;")</f>
        <v>&lt;wordlist_entries&gt;&lt;/wordlist_entries&gt;</v>
      </c>
      <c r="T5" s="1" t="str">
        <f>CONCATENATE("&lt;image_tif&gt;",'Raw Metadata'!I6,"&lt;/image_tif&gt;")</f>
        <v>&lt;image_tif&gt;&lt;/image_tif&gt;</v>
      </c>
      <c r="U5" s="1" t="str">
        <f>CONCATENATE("&lt;image_tif2&gt;",'Raw Metadata'!J6,"&lt;/image_tif2&gt;")</f>
        <v>&lt;image_tif2&gt;&lt;/image_tif2&gt;</v>
      </c>
      <c r="V5" s="1" t="str">
        <f>CONCATENATE("&lt;image_jpg&gt;",'Raw Metadata'!G6,"&lt;/image_jpg&gt;")</f>
        <v>&lt;image_jpg&gt;&lt;/image_jpg&gt;</v>
      </c>
      <c r="W5" s="1" t="str">
        <f>CONCATENATE("&lt;image_jpg2&gt;",'Raw Metadata'!H6,"&lt;/image_jpg2&gt;")</f>
        <v>&lt;image_jpg2&gt;&lt;/image_jpg2&gt;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&lt;wordlist_no_repetition&gt;0&lt;/wordlist_no_repetition&gt;</v>
      </c>
      <c r="AC5" s="1" t="str">
        <f>CONCATENATE("&lt;link_within_wordlist&gt;",'Raw Metadata'!AD6,"&lt;/link_within_wordlist&gt;")</f>
        <v>&lt;link_within_wordlist&gt;#&lt;/link_within_wordlist&gt;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&lt;lang_name&gt;&lt;/lang_name&gt;</v>
      </c>
      <c r="D6" s="1" t="str">
        <f>CONCATENATE("&lt;dialect&gt;",'Raw Metadata'!U7,"&lt;/dialect&gt;")</f>
        <v>&lt;dialect&gt;&lt;/dialect&gt;</v>
      </c>
      <c r="E6" s="1" t="str">
        <f>CONCATENATE("&lt;sil_code&gt;",'Raw Metadata'!O7,"&lt;/sil_code&gt;")</f>
        <v>&lt;sil_code&gt;&lt;/sil_code&gt;</v>
      </c>
      <c r="F6" s="1" t="str">
        <f>CONCATENATE("&lt;content&gt;",'Raw Metadata'!P7,"&lt;/content&gt;")</f>
        <v>&lt;content&gt;&lt;/content&gt;</v>
      </c>
      <c r="G6" s="1" t="str">
        <f>CONCATENATE("&lt;recording_location&gt;",'Raw Metadata'!Q7,"&lt;/recording_location&gt;")</f>
        <v>&lt;recording_location&gt;&lt;/recording_location&gt;</v>
      </c>
      <c r="H6" s="1" t="str">
        <f>CONCATENATE("&lt;recording_date&gt;",'Raw Metadata'!R7,"&lt;/recording_date&gt;")</f>
        <v>&lt;recording_date&gt;&lt;/recording_date&gt;</v>
      </c>
      <c r="I6" s="1" t="str">
        <f>CONCATENATE("&lt;fieldworkers&gt;",'Raw Metadata'!S7,"&lt;/fieldworkers&gt;")</f>
        <v>&lt;fieldworkers&gt;&lt;/fieldworkers&gt;</v>
      </c>
      <c r="J6" s="1" t="str">
        <f>CONCATENATE("&lt;origin&gt;",'Raw Metadata'!T7,"&lt;/origin&gt;")</f>
        <v>&lt;origin&gt;&lt;/origin&gt;</v>
      </c>
      <c r="K6" s="1" t="str">
        <f>CONCATENATE("&lt;speakers&gt;",'Raw Metadata'!V7,"&lt;/speakers&gt;")</f>
        <v>&lt;speakers&gt;&lt;/speakers&gt;</v>
      </c>
      <c r="L6" s="1" t="str">
        <f>CONCATENATE("&lt;filename_audio&gt;",'Raw Metadata'!B7,"&lt;/filename_audio&gt;")</f>
        <v>&lt;filename_audio&gt;&lt;/filename_audio&gt;</v>
      </c>
      <c r="M6" s="1" t="str">
        <f>CONCATENATE("&lt;filename_wav&gt;",'Raw Metadata'!C7,"&lt;/filename_wav&gt;")</f>
        <v>&lt;filename_wav&gt;.wav&lt;/filename_wav&gt;</v>
      </c>
      <c r="N6" s="1" t="str">
        <f>CONCATENATE("&lt;filename_mp3&gt;",'Raw Metadata'!D7,"&lt;/filename_mp3&gt;")</f>
        <v>&lt;filename_mp3&gt;.mp3&lt;/filename_mp3&gt;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&lt;original_medium&gt;&lt;/original_medium&gt;</v>
      </c>
      <c r="R6" s="1" t="str">
        <f>CONCATENATE("&lt;wordlist&gt;",'Raw Metadata'!E7,"&lt;/wordlist&gt;")</f>
        <v>&lt;wordlist&gt;&lt;/wordlist&gt;</v>
      </c>
      <c r="S6" s="1" t="str">
        <f>CONCATENATE("&lt;wordlist_entries&gt;",'Raw Metadata'!F7,"&lt;/wordlist_entries&gt;")</f>
        <v>&lt;wordlist_entries&gt;&lt;/wordlist_entries&gt;</v>
      </c>
      <c r="T6" s="1" t="str">
        <f>CONCATENATE("&lt;image_tif&gt;",'Raw Metadata'!I7,"&lt;/image_tif&gt;")</f>
        <v>&lt;image_tif&gt;&lt;/image_tif&gt;</v>
      </c>
      <c r="U6" s="1" t="str">
        <f>CONCATENATE("&lt;image_tif2&gt;",'Raw Metadata'!J7,"&lt;/image_tif2&gt;")</f>
        <v>&lt;image_tif2&gt;&lt;/image_tif2&gt;</v>
      </c>
      <c r="V6" s="1" t="str">
        <f>CONCATENATE("&lt;image_jpg&gt;",'Raw Metadata'!G7,"&lt;/image_jpg&gt;")</f>
        <v>&lt;image_jpg&gt;&lt;/image_jpg&gt;</v>
      </c>
      <c r="W6" s="1" t="str">
        <f>CONCATENATE("&lt;image_jpg2&gt;",'Raw Metadata'!H7,"&lt;/image_jpg2&gt;")</f>
        <v>&lt;image_jpg2&gt;&lt;/image_jpg2&gt;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&lt;wordlist_no_repetition&gt;0&lt;/wordlist_no_repetition&gt;</v>
      </c>
      <c r="AC6" s="1" t="str">
        <f>CONCATENATE("&lt;link_within_wordlist&gt;",'Raw Metadata'!AD7,"&lt;/link_within_wordlist&gt;")</f>
        <v>&lt;link_within_wordlist&gt;#&lt;/link_within_wordlist&gt;</v>
      </c>
      <c r="AD6" s="1" t="s">
        <v>64</v>
      </c>
    </row>
    <row r="7" spans="1:30" ht="17.25">
      <c r="A7" s="1" t="s">
        <v>63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&lt;lang_name&gt;&lt;/lang_name&gt;</v>
      </c>
      <c r="D7" s="1" t="str">
        <f>CONCATENATE("&lt;dialect&gt;",'Raw Metadata'!U8,"&lt;/dialect&gt;")</f>
        <v>&lt;dialect&gt;&lt;/dialect&gt;</v>
      </c>
      <c r="E7" s="1" t="str">
        <f>CONCATENATE("&lt;sil_code&gt;",'Raw Metadata'!O8,"&lt;/sil_code&gt;")</f>
        <v>&lt;sil_code&gt;&lt;/sil_code&gt;</v>
      </c>
      <c r="F7" s="1" t="str">
        <f>CONCATENATE("&lt;content&gt;",'Raw Metadata'!P8,"&lt;/content&gt;")</f>
        <v>&lt;content&gt;&lt;/content&gt;</v>
      </c>
      <c r="G7" s="1" t="str">
        <f>CONCATENATE("&lt;recording_location&gt;",'Raw Metadata'!Q8,"&lt;/recording_location&gt;")</f>
        <v>&lt;recording_location&gt;&lt;/recording_location&gt;</v>
      </c>
      <c r="H7" s="1" t="str">
        <f>CONCATENATE("&lt;recording_date&gt;",'Raw Metadata'!R8,"&lt;/recording_date&gt;")</f>
        <v>&lt;recording_date&gt;&lt;/recording_date&gt;</v>
      </c>
      <c r="I7" s="1" t="str">
        <f>CONCATENATE("&lt;fieldworkers&gt;",'Raw Metadata'!S8,"&lt;/fieldworkers&gt;")</f>
        <v>&lt;fieldworkers&gt;&lt;/fieldworkers&gt;</v>
      </c>
      <c r="J7" s="1" t="str">
        <f>CONCATENATE("&lt;origin&gt;",'Raw Metadata'!T8,"&lt;/origin&gt;")</f>
        <v>&lt;origin&gt;&lt;/origin&gt;</v>
      </c>
      <c r="K7" s="1" t="str">
        <f>CONCATENATE("&lt;speakers&gt;",'Raw Metadata'!V8,"&lt;/speakers&gt;")</f>
        <v>&lt;speakers&gt;&lt;/speakers&gt;</v>
      </c>
      <c r="L7" s="1" t="str">
        <f>CONCATENATE("&lt;filename_audio&gt;",'Raw Metadata'!B8,"&lt;/filename_audio&gt;")</f>
        <v>&lt;filename_audio&gt;&lt;/filename_audio&gt;</v>
      </c>
      <c r="M7" s="1" t="str">
        <f>CONCATENATE("&lt;filename_wav&gt;",'Raw Metadata'!C8,"&lt;/filename_wav&gt;")</f>
        <v>&lt;filename_wav&gt;.wav&lt;/filename_wav&gt;</v>
      </c>
      <c r="N7" s="1" t="str">
        <f>CONCATENATE("&lt;filename_mp3&gt;",'Raw Metadata'!D8,"&lt;/filename_mp3&gt;")</f>
        <v>&lt;filename_mp3&gt;.mp3&lt;/filename_mp3&gt;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&lt;original_medium&gt;&lt;/original_medium&gt;</v>
      </c>
      <c r="R7" s="1" t="str">
        <f>CONCATENATE("&lt;wordlist&gt;",'Raw Metadata'!E8,"&lt;/wordlist&gt;")</f>
        <v>&lt;wordlist&gt;&lt;/wordlist&gt;</v>
      </c>
      <c r="S7" s="1" t="str">
        <f>CONCATENATE("&lt;wordlist_entries&gt;",'Raw Metadata'!F8,"&lt;/wordlist_entries&gt;")</f>
        <v>&lt;wordlist_entries&gt;&lt;/wordlist_entries&gt;</v>
      </c>
      <c r="T7" s="1" t="str">
        <f>CONCATENATE("&lt;image_tif&gt;",'Raw Metadata'!I8,"&lt;/image_tif&gt;")</f>
        <v>&lt;image_tif&gt;&lt;/image_tif&gt;</v>
      </c>
      <c r="U7" s="1" t="str">
        <f>CONCATENATE("&lt;image_tif2&gt;",'Raw Metadata'!J8,"&lt;/image_tif2&gt;")</f>
        <v>&lt;image_tif2&gt;&lt;/image_tif2&gt;</v>
      </c>
      <c r="V7" s="1" t="str">
        <f>CONCATENATE("&lt;image_jpg&gt;",'Raw Metadata'!G8,"&lt;/image_jpg&gt;")</f>
        <v>&lt;image_jpg&gt;&lt;/image_jpg&gt;</v>
      </c>
      <c r="W7" s="1" t="str">
        <f>CONCATENATE("&lt;image_jpg2&gt;",'Raw Metadata'!H8,"&lt;/image_jpg2&gt;")</f>
        <v>&lt;image_jpg2&gt;&lt;/image_jpg2&gt;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&lt;wordlist_no_repetition&gt;0&lt;/wordlist_no_repetition&gt;</v>
      </c>
      <c r="AC7" s="1" t="str">
        <f>CONCATENATE("&lt;link_within_wordlist&gt;",'Raw Metadata'!AD8,"&lt;/link_within_wordlist&gt;")</f>
        <v>&lt;link_within_wordlist&gt;#&lt;/link_within_wordlist&gt;</v>
      </c>
      <c r="AD7" s="1" t="s">
        <v>64</v>
      </c>
    </row>
    <row r="8" spans="1:30" ht="17.25">
      <c r="A8" s="1" t="s">
        <v>63</v>
      </c>
      <c r="B8" s="1" t="str">
        <f>CONCATENATE("&lt;entry&gt;",'Raw Metadata'!A9,"&lt;/entry&gt;")</f>
        <v>&lt;entry&gt;6&lt;/entry&gt;</v>
      </c>
      <c r="C8" s="1" t="str">
        <f>CONCATENATE("&lt;lang_name&gt;",'Raw Metadata'!N9,"&lt;/lang_name&gt;")</f>
        <v>&lt;lang_name&gt;&lt;/lang_name&gt;</v>
      </c>
      <c r="D8" s="1" t="str">
        <f>CONCATENATE("&lt;dialect&gt;",'Raw Metadata'!U9,"&lt;/dialect&gt;")</f>
        <v>&lt;dialect&gt;&lt;/dialect&gt;</v>
      </c>
      <c r="E8" s="1" t="str">
        <f>CONCATENATE("&lt;sil_code&gt;",'Raw Metadata'!O9,"&lt;/sil_code&gt;")</f>
        <v>&lt;sil_code&gt;&lt;/sil_code&gt;</v>
      </c>
      <c r="F8" s="1" t="str">
        <f>CONCATENATE("&lt;content&gt;",'Raw Metadata'!P9,"&lt;/content&gt;")</f>
        <v>&lt;content&gt;&lt;/content&gt;</v>
      </c>
      <c r="G8" s="1" t="str">
        <f>CONCATENATE("&lt;recording_location&gt;",'Raw Metadata'!Q9,"&lt;/recording_location&gt;")</f>
        <v>&lt;recording_location&gt;&lt;/recording_location&gt;</v>
      </c>
      <c r="H8" s="1" t="str">
        <f>CONCATENATE("&lt;recording_date&gt;",'Raw Metadata'!R9,"&lt;/recording_date&gt;")</f>
        <v>&lt;recording_date&gt;&lt;/recording_date&gt;</v>
      </c>
      <c r="I8" s="1" t="str">
        <f>CONCATENATE("&lt;fieldworkers&gt;",'Raw Metadata'!S9,"&lt;/fieldworkers&gt;")</f>
        <v>&lt;fieldworkers&gt;&lt;/fieldworkers&gt;</v>
      </c>
      <c r="J8" s="1" t="str">
        <f>CONCATENATE("&lt;origin&gt;",'Raw Metadata'!T9,"&lt;/origin&gt;")</f>
        <v>&lt;origin&gt;&lt;/origin&gt;</v>
      </c>
      <c r="K8" s="1" t="str">
        <f>CONCATENATE("&lt;speakers&gt;",'Raw Metadata'!V9,"&lt;/speakers&gt;")</f>
        <v>&lt;speakers&gt;&lt;/speakers&gt;</v>
      </c>
      <c r="L8" s="1" t="str">
        <f>CONCATENATE("&lt;filename_audio&gt;",'Raw Metadata'!B9,"&lt;/filename_audio&gt;")</f>
        <v>&lt;filename_audio&gt;&lt;/filename_audio&gt;</v>
      </c>
      <c r="M8" s="1" t="str">
        <f>CONCATENATE("&lt;filename_wav&gt;",'Raw Metadata'!C9,"&lt;/filename_wav&gt;")</f>
        <v>&lt;filename_wav&gt;.wav&lt;/filename_wav&gt;</v>
      </c>
      <c r="N8" s="1" t="str">
        <f>CONCATENATE("&lt;filename_mp3&gt;",'Raw Metadata'!D9,"&lt;/filename_mp3&gt;")</f>
        <v>&lt;filename_mp3&gt;.mp3&lt;/filename_mp3&gt;</v>
      </c>
      <c r="O8" s="1" t="str">
        <f>CONCATENATE("&lt;wav_quality&gt;",'Raw Metadata'!W9,"&lt;/wav_quality&gt;")</f>
        <v>&lt;wav_quality&gt;44.1 kHz, 16-bit sound depth (bit rate=705 kbps)&lt;/wav_quality&gt;</v>
      </c>
      <c r="P8" s="1" t="str">
        <f>CONCATENATE("&lt;mp3_quality&gt;",'Raw Metadata'!X9,"&lt;/mp3_quality&gt;")</f>
        <v>&lt;mp3_quality&gt;56 kbps&lt;/mp3_quality&gt;</v>
      </c>
      <c r="Q8" s="1" t="str">
        <f>CONCATENATE("&lt;original_medium&gt;",'Raw Metadata'!Y9,"&lt;/original_medium&gt;")</f>
        <v>&lt;original_medium&gt;&lt;/original_medium&gt;</v>
      </c>
      <c r="R8" s="1" t="str">
        <f>CONCATENATE("&lt;wordlist&gt;",'Raw Metadata'!E9,"&lt;/wordlist&gt;")</f>
        <v>&lt;wordlist&gt;&lt;/wordlist&gt;</v>
      </c>
      <c r="S8" s="1" t="str">
        <f>CONCATENATE("&lt;wordlist_entries&gt;",'Raw Metadata'!F9,"&lt;/wordlist_entries&gt;")</f>
        <v>&lt;wordlist_entries&gt;&lt;/wordlist_entries&gt;</v>
      </c>
      <c r="T8" s="1" t="str">
        <f>CONCATENATE("&lt;image_tif&gt;",'Raw Metadata'!I9,"&lt;/image_tif&gt;")</f>
        <v>&lt;image_tif&gt;&lt;/image_tif&gt;</v>
      </c>
      <c r="U8" s="1" t="str">
        <f>CONCATENATE("&lt;image_tif2&gt;",'Raw Metadata'!J9,"&lt;/image_tif2&gt;")</f>
        <v>&lt;image_tif2&gt;&lt;/image_tif2&gt;</v>
      </c>
      <c r="V8" s="1" t="str">
        <f>CONCATENATE("&lt;image_jpg&gt;",'Raw Metadata'!G9,"&lt;/image_jpg&gt;")</f>
        <v>&lt;image_jpg&gt;&lt;/image_jpg&gt;</v>
      </c>
      <c r="W8" s="1" t="str">
        <f>CONCATENATE("&lt;image_jpg2&gt;",'Raw Metadata'!H9,"&lt;/image_jpg2&gt;")</f>
        <v>&lt;image_jpg2&gt;&lt;/image_jpg2&gt;</v>
      </c>
      <c r="X8" s="1" t="str">
        <f>CONCATENATE("&lt;tif_quality&gt;",'Raw Metadata'!K9,"&lt;/tif_quality&gt;")</f>
        <v>&lt;tif_quality&gt;300 dpi&lt;/tif_quality&gt;</v>
      </c>
      <c r="Y8" s="1" t="str">
        <f>CONCATENATE("&lt;jpg_quality&gt;",'Raw Metadata'!L9,"&lt;/jpg_quality&gt;")</f>
        <v>&lt;jpg_quality&gt;300 dpi&lt;/jpg_quality&gt;</v>
      </c>
      <c r="Z8" s="1" t="str">
        <f>CONCATENATE("&lt;details&gt;",'Raw Metadata'!M9,"&lt;/details&gt;")</f>
        <v>&lt;details&gt;&lt;/details&gt;</v>
      </c>
      <c r="AA8" s="1" t="str">
        <f>CONCATENATE("&lt;rights&gt;",'Raw Metadata'!Z9,"&lt;/rights&gt;")</f>
        <v>&lt;rights&gt;This work is licensed under a Creative Commons license, available for viewing at http://creativecommons.org/licenses/by-nc/2.0/&lt;/rights&gt;</v>
      </c>
      <c r="AB8" s="1" t="str">
        <f>CONCATENATE("&lt;wordlist_no_repetition&gt;",'Raw Metadata'!AB9,"&lt;/wordlist_no_repetition&gt;")</f>
        <v>&lt;wordlist_no_repetition&gt;0&lt;/wordlist_no_repetition&gt;</v>
      </c>
      <c r="AC8" s="1" t="str">
        <f>CONCATENATE("&lt;link_within_wordlist&gt;",'Raw Metadata'!AD9,"&lt;/link_within_wordlist&gt;")</f>
        <v>&lt;link_within_wordlist&gt;#&lt;/link_within_wordlist&gt;</v>
      </c>
      <c r="AD8" s="1" t="s">
        <v>64</v>
      </c>
    </row>
    <row r="9" spans="1:30" ht="17.25">
      <c r="A9" s="1" t="s">
        <v>63</v>
      </c>
      <c r="B9" s="1" t="str">
        <f>CONCATENATE("&lt;entry&gt;",'Raw Metadata'!A10,"&lt;/entry&gt;")</f>
        <v>&lt;entry&gt;7&lt;/entry&gt;</v>
      </c>
      <c r="C9" s="1" t="str">
        <f>CONCATENATE("&lt;lang_name&gt;",'Raw Metadata'!N10,"&lt;/lang_name&gt;")</f>
        <v>&lt;lang_name&gt;&lt;/lang_name&gt;</v>
      </c>
      <c r="D9" s="1" t="str">
        <f>CONCATENATE("&lt;dialect&gt;",'Raw Metadata'!U10,"&lt;/dialect&gt;")</f>
        <v>&lt;dialect&gt;&lt;/dialect&gt;</v>
      </c>
      <c r="E9" s="1" t="str">
        <f>CONCATENATE("&lt;sil_code&gt;",'Raw Metadata'!O10,"&lt;/sil_code&gt;")</f>
        <v>&lt;sil_code&gt;&lt;/sil_code&gt;</v>
      </c>
      <c r="F9" s="1" t="str">
        <f>CONCATENATE("&lt;content&gt;",'Raw Metadata'!P10,"&lt;/content&gt;")</f>
        <v>&lt;content&gt;&lt;/content&gt;</v>
      </c>
      <c r="G9" s="1" t="str">
        <f>CONCATENATE("&lt;recording_location&gt;",'Raw Metadata'!Q10,"&lt;/recording_location&gt;")</f>
        <v>&lt;recording_location&gt;&lt;/recording_location&gt;</v>
      </c>
      <c r="H9" s="1" t="str">
        <f>CONCATENATE("&lt;recording_date&gt;",'Raw Metadata'!R10,"&lt;/recording_date&gt;")</f>
        <v>&lt;recording_date&gt;&lt;/recording_date&gt;</v>
      </c>
      <c r="I9" s="1" t="str">
        <f>CONCATENATE("&lt;fieldworkers&gt;",'Raw Metadata'!S10,"&lt;/fieldworkers&gt;")</f>
        <v>&lt;fieldworkers&gt;&lt;/fieldworkers&gt;</v>
      </c>
      <c r="J9" s="1" t="str">
        <f>CONCATENATE("&lt;origin&gt;",'Raw Metadata'!T10,"&lt;/origin&gt;")</f>
        <v>&lt;origin&gt;&lt;/origin&gt;</v>
      </c>
      <c r="K9" s="1" t="str">
        <f>CONCATENATE("&lt;speakers&gt;",'Raw Metadata'!V10,"&lt;/speakers&gt;")</f>
        <v>&lt;speakers&gt;&lt;/speakers&gt;</v>
      </c>
      <c r="L9" s="1" t="str">
        <f>CONCATENATE("&lt;filename_audio&gt;",'Raw Metadata'!B10,"&lt;/filename_audio&gt;")</f>
        <v>&lt;filename_audio&gt;&lt;/filename_audio&gt;</v>
      </c>
      <c r="M9" s="1" t="str">
        <f>CONCATENATE("&lt;filename_wav&gt;",'Raw Metadata'!C10,"&lt;/filename_wav&gt;")</f>
        <v>&lt;filename_wav&gt;.wav&lt;/filename_wav&gt;</v>
      </c>
      <c r="N9" s="1" t="str">
        <f>CONCATENATE("&lt;filename_mp3&gt;",'Raw Metadata'!D10,"&lt;/filename_mp3&gt;")</f>
        <v>&lt;filename_mp3&gt;.mp3&lt;/filename_mp3&gt;</v>
      </c>
      <c r="O9" s="1" t="str">
        <f>CONCATENATE("&lt;wav_quality&gt;",'Raw Metadata'!W10,"&lt;/wav_quality&gt;")</f>
        <v>&lt;wav_quality&gt;44.1 kHz, 16-bit sound depth (bit rate=705 kbps)&lt;/wav_quality&gt;</v>
      </c>
      <c r="P9" s="1" t="str">
        <f>CONCATENATE("&lt;mp3_quality&gt;",'Raw Metadata'!X10,"&lt;/mp3_quality&gt;")</f>
        <v>&lt;mp3_quality&gt;56 kbps&lt;/mp3_quality&gt;</v>
      </c>
      <c r="Q9" s="1" t="str">
        <f>CONCATENATE("&lt;original_medium&gt;",'Raw Metadata'!Y10,"&lt;/original_medium&gt;")</f>
        <v>&lt;original_medium&gt;&lt;/original_medium&gt;</v>
      </c>
      <c r="R9" s="1" t="str">
        <f>CONCATENATE("&lt;wordlist&gt;",'Raw Metadata'!E10,"&lt;/wordlist&gt;")</f>
        <v>&lt;wordlist&gt;&lt;/wordlist&gt;</v>
      </c>
      <c r="S9" s="1" t="str">
        <f>CONCATENATE("&lt;wordlist_entries&gt;",'Raw Metadata'!F10,"&lt;/wordlist_entries&gt;")</f>
        <v>&lt;wordlist_entries&gt;&lt;/wordlist_entries&gt;</v>
      </c>
      <c r="T9" s="1" t="str">
        <f>CONCATENATE("&lt;image_tif&gt;",'Raw Metadata'!I10,"&lt;/image_tif&gt;")</f>
        <v>&lt;image_tif&gt;&lt;/image_tif&gt;</v>
      </c>
      <c r="U9" s="1" t="str">
        <f>CONCATENATE("&lt;image_tif2&gt;",'Raw Metadata'!J10,"&lt;/image_tif2&gt;")</f>
        <v>&lt;image_tif2&gt;&lt;/image_tif2&gt;</v>
      </c>
      <c r="V9" s="1" t="str">
        <f>CONCATENATE("&lt;image_jpg&gt;",'Raw Metadata'!G10,"&lt;/image_jpg&gt;")</f>
        <v>&lt;image_jpg&gt;&lt;/image_jpg&gt;</v>
      </c>
      <c r="W9" s="1" t="str">
        <f>CONCATENATE("&lt;image_jpg2&gt;",'Raw Metadata'!H10,"&lt;/image_jpg2&gt;")</f>
        <v>&lt;image_jpg2&gt;&lt;/image_jpg2&gt;</v>
      </c>
      <c r="X9" s="1" t="str">
        <f>CONCATENATE("&lt;tif_quality&gt;",'Raw Metadata'!K10,"&lt;/tif_quality&gt;")</f>
        <v>&lt;tif_quality&gt;300 dpi&lt;/tif_quality&gt;</v>
      </c>
      <c r="Y9" s="1" t="str">
        <f>CONCATENATE("&lt;jpg_quality&gt;",'Raw Metadata'!L10,"&lt;/jpg_quality&gt;")</f>
        <v>&lt;jpg_quality&gt;300 dpi&lt;/jpg_quality&gt;</v>
      </c>
      <c r="Z9" s="1" t="str">
        <f>CONCATENATE("&lt;details&gt;",'Raw Metadata'!M10,"&lt;/details&gt;")</f>
        <v>&lt;details&gt;&lt;/details&gt;</v>
      </c>
      <c r="AA9" s="1" t="str">
        <f>CONCATENATE("&lt;rights&gt;",'Raw Metadata'!Z10,"&lt;/rights&gt;")</f>
        <v>&lt;rights&gt;This work is licensed under a Creative Commons license, available for viewing at http://creativecommons.org/licenses/by-nc/2.0/&lt;/rights&gt;</v>
      </c>
      <c r="AB9" s="1" t="str">
        <f>CONCATENATE("&lt;wordlist_no_repetition&gt;",'Raw Metadata'!AB10,"&lt;/wordlist_no_repetition&gt;")</f>
        <v>&lt;wordlist_no_repetition&gt;0&lt;/wordlist_no_repetition&gt;</v>
      </c>
      <c r="AC9" s="1" t="str">
        <f>CONCATENATE("&lt;link_within_wordlist&gt;",'Raw Metadata'!AD10,"&lt;/link_within_wordlist&gt;")</f>
        <v>&lt;link_within_wordlist&gt;#&lt;/link_within_wordlist&gt;</v>
      </c>
      <c r="AD9" s="1" t="s">
        <v>64</v>
      </c>
    </row>
    <row r="10" spans="1:30" ht="17.25">
      <c r="A10" s="1" t="s">
        <v>63</v>
      </c>
      <c r="B10" s="1" t="str">
        <f>CONCATENATE("&lt;entry&gt;",'Raw Metadata'!A11,"&lt;/entry&gt;")</f>
        <v>&lt;entry&gt;8&lt;/entry&gt;</v>
      </c>
      <c r="C10" s="1" t="str">
        <f>CONCATENATE("&lt;lang_name&gt;",'Raw Metadata'!N11,"&lt;/lang_name&gt;")</f>
        <v>&lt;lang_name&gt;&lt;/lang_name&gt;</v>
      </c>
      <c r="D10" s="1" t="str">
        <f>CONCATENATE("&lt;dialect&gt;",'Raw Metadata'!U11,"&lt;/dialect&gt;")</f>
        <v>&lt;dialect&gt;&lt;/dialect&gt;</v>
      </c>
      <c r="E10" s="1" t="str">
        <f>CONCATENATE("&lt;sil_code&gt;",'Raw Metadata'!O11,"&lt;/sil_code&gt;")</f>
        <v>&lt;sil_code&gt;&lt;/sil_code&gt;</v>
      </c>
      <c r="F10" s="1" t="str">
        <f>CONCATENATE("&lt;content&gt;",'Raw Metadata'!P11,"&lt;/content&gt;")</f>
        <v>&lt;content&gt;&lt;/content&gt;</v>
      </c>
      <c r="G10" s="1" t="str">
        <f>CONCATENATE("&lt;recording_location&gt;",'Raw Metadata'!Q11,"&lt;/recording_location&gt;")</f>
        <v>&lt;recording_location&gt;&lt;/recording_location&gt;</v>
      </c>
      <c r="H10" s="1" t="str">
        <f>CONCATENATE("&lt;recording_date&gt;",'Raw Metadata'!R11,"&lt;/recording_date&gt;")</f>
        <v>&lt;recording_date&gt;&lt;/recording_date&gt;</v>
      </c>
      <c r="I10" s="1" t="str">
        <f>CONCATENATE("&lt;fieldworkers&gt;",'Raw Metadata'!S11,"&lt;/fieldworkers&gt;")</f>
        <v>&lt;fieldworkers&gt;&lt;/fieldworkers&gt;</v>
      </c>
      <c r="J10" s="1" t="str">
        <f>CONCATENATE("&lt;origin&gt;",'Raw Metadata'!T11,"&lt;/origin&gt;")</f>
        <v>&lt;origin&gt;&lt;/origin&gt;</v>
      </c>
      <c r="K10" s="1" t="str">
        <f>CONCATENATE("&lt;speakers&gt;",'Raw Metadata'!V11,"&lt;/speakers&gt;")</f>
        <v>&lt;speakers&gt;&lt;/speakers&gt;</v>
      </c>
      <c r="L10" s="1" t="str">
        <f>CONCATENATE("&lt;filename_audio&gt;",'Raw Metadata'!B11,"&lt;/filename_audio&gt;")</f>
        <v>&lt;filename_audio&gt;&lt;/filename_audio&gt;</v>
      </c>
      <c r="M10" s="1" t="str">
        <f>CONCATENATE("&lt;filename_wav&gt;",'Raw Metadata'!C11,"&lt;/filename_wav&gt;")</f>
        <v>&lt;filename_wav&gt;.wav&lt;/filename_wav&gt;</v>
      </c>
      <c r="N10" s="1" t="str">
        <f>CONCATENATE("&lt;filename_mp3&gt;",'Raw Metadata'!D11,"&lt;/filename_mp3&gt;")</f>
        <v>&lt;filename_mp3&gt;.mp3&lt;/filename_mp3&gt;</v>
      </c>
      <c r="O10" s="1" t="str">
        <f>CONCATENATE("&lt;wav_quality&gt;",'Raw Metadata'!W11,"&lt;/wav_quality&gt;")</f>
        <v>&lt;wav_quality&gt;44.1 kHz, 16-bit sound depth (bit rate=705 kbps)&lt;/wav_quality&gt;</v>
      </c>
      <c r="P10" s="1" t="str">
        <f>CONCATENATE("&lt;mp3_quality&gt;",'Raw Metadata'!X11,"&lt;/mp3_quality&gt;")</f>
        <v>&lt;mp3_quality&gt;56 kbps&lt;/mp3_quality&gt;</v>
      </c>
      <c r="Q10" s="1" t="str">
        <f>CONCATENATE("&lt;original_medium&gt;",'Raw Metadata'!Y11,"&lt;/original_medium&gt;")</f>
        <v>&lt;original_medium&gt;&lt;/original_medium&gt;</v>
      </c>
      <c r="R10" s="1" t="str">
        <f>CONCATENATE("&lt;wordlist&gt;",'Raw Metadata'!E11,"&lt;/wordlist&gt;")</f>
        <v>&lt;wordlist&gt;&lt;/wordlist&gt;</v>
      </c>
      <c r="S10" s="1" t="str">
        <f>CONCATENATE("&lt;wordlist_entries&gt;",'Raw Metadata'!F11,"&lt;/wordlist_entries&gt;")</f>
        <v>&lt;wordlist_entries&gt;&lt;/wordlist_entries&gt;</v>
      </c>
      <c r="T10" s="1" t="str">
        <f>CONCATENATE("&lt;image_tif&gt;",'Raw Metadata'!I11,"&lt;/image_tif&gt;")</f>
        <v>&lt;image_tif&gt;&lt;/image_tif&gt;</v>
      </c>
      <c r="U10" s="1" t="str">
        <f>CONCATENATE("&lt;image_tif2&gt;",'Raw Metadata'!J11,"&lt;/image_tif2&gt;")</f>
        <v>&lt;image_tif2&gt;&lt;/image_tif2&gt;</v>
      </c>
      <c r="V10" s="1" t="str">
        <f>CONCATENATE("&lt;image_jpg&gt;",'Raw Metadata'!G11,"&lt;/image_jpg&gt;")</f>
        <v>&lt;image_jpg&gt;&lt;/image_jpg&gt;</v>
      </c>
      <c r="W10" s="1" t="str">
        <f>CONCATENATE("&lt;image_jpg2&gt;",'Raw Metadata'!H11,"&lt;/image_jpg2&gt;")</f>
        <v>&lt;image_jpg2&gt;&lt;/image_jpg2&gt;</v>
      </c>
      <c r="X10" s="1" t="str">
        <f>CONCATENATE("&lt;tif_quality&gt;",'Raw Metadata'!K11,"&lt;/tif_quality&gt;")</f>
        <v>&lt;tif_quality&gt;300 dpi&lt;/tif_quality&gt;</v>
      </c>
      <c r="Y10" s="1" t="str">
        <f>CONCATENATE("&lt;jpg_quality&gt;",'Raw Metadata'!L11,"&lt;/jpg_quality&gt;")</f>
        <v>&lt;jpg_quality&gt;300 dpi&lt;/jpg_quality&gt;</v>
      </c>
      <c r="Z10" s="1" t="str">
        <f>CONCATENATE("&lt;details&gt;",'Raw Metadata'!M11,"&lt;/details&gt;")</f>
        <v>&lt;details&gt;&lt;/details&gt;</v>
      </c>
      <c r="AA10" s="1" t="str">
        <f>CONCATENATE("&lt;rights&gt;",'Raw Metadata'!Z11,"&lt;/rights&gt;")</f>
        <v>&lt;rights&gt;This work is licensed under a Creative Commons license, available for viewing at http://creativecommons.org/licenses/by-nc/2.0/&lt;/rights&gt;</v>
      </c>
      <c r="AB10" s="1" t="str">
        <f>CONCATENATE("&lt;wordlist_no_repetition&gt;",'Raw Metadata'!AB11,"&lt;/wordlist_no_repetition&gt;")</f>
        <v>&lt;wordlist_no_repetition&gt;0&lt;/wordlist_no_repetition&gt;</v>
      </c>
      <c r="AC10" s="1" t="str">
        <f>CONCATENATE("&lt;link_within_wordlist&gt;",'Raw Metadata'!AD11,"&lt;/link_within_wordlist&gt;")</f>
        <v>&lt;link_within_wordlist&gt;#&lt;/link_within_wordlist&gt;</v>
      </c>
      <c r="AD10" s="1" t="s">
        <v>64</v>
      </c>
    </row>
    <row r="11" spans="1:30" ht="17.25">
      <c r="A11" s="1" t="s">
        <v>63</v>
      </c>
      <c r="B11" s="1" t="str">
        <f>CONCATENATE("&lt;entry&gt;",'Raw Metadata'!A12,"&lt;/entry&gt;")</f>
        <v>&lt;entry&gt;9&lt;/entry&gt;</v>
      </c>
      <c r="C11" s="1" t="str">
        <f>CONCATENATE("&lt;lang_name&gt;",'Raw Metadata'!N12,"&lt;/lang_name&gt;")</f>
        <v>&lt;lang_name&gt;&lt;/lang_name&gt;</v>
      </c>
      <c r="D11" s="1" t="str">
        <f>CONCATENATE("&lt;dialect&gt;",'Raw Metadata'!U12,"&lt;/dialect&gt;")</f>
        <v>&lt;dialect&gt;&lt;/dialect&gt;</v>
      </c>
      <c r="E11" s="1" t="str">
        <f>CONCATENATE("&lt;sil_code&gt;",'Raw Metadata'!O12,"&lt;/sil_code&gt;")</f>
        <v>&lt;sil_code&gt;&lt;/sil_code&gt;</v>
      </c>
      <c r="F11" s="1" t="str">
        <f>CONCATENATE("&lt;content&gt;",'Raw Metadata'!P12,"&lt;/content&gt;")</f>
        <v>&lt;content&gt;&lt;/content&gt;</v>
      </c>
      <c r="G11" s="1" t="str">
        <f>CONCATENATE("&lt;recording_location&gt;",'Raw Metadata'!Q12,"&lt;/recording_location&gt;")</f>
        <v>&lt;recording_location&gt;&lt;/recording_location&gt;</v>
      </c>
      <c r="H11" s="1" t="str">
        <f>CONCATENATE("&lt;recording_date&gt;",'Raw Metadata'!R12,"&lt;/recording_date&gt;")</f>
        <v>&lt;recording_date&gt;&lt;/recording_date&gt;</v>
      </c>
      <c r="I11" s="1" t="str">
        <f>CONCATENATE("&lt;fieldworkers&gt;",'Raw Metadata'!S12,"&lt;/fieldworkers&gt;")</f>
        <v>&lt;fieldworkers&gt;&lt;/fieldworkers&gt;</v>
      </c>
      <c r="J11" s="1" t="str">
        <f>CONCATENATE("&lt;origin&gt;",'Raw Metadata'!T12,"&lt;/origin&gt;")</f>
        <v>&lt;origin&gt;&lt;/origin&gt;</v>
      </c>
      <c r="K11" s="1" t="str">
        <f>CONCATENATE("&lt;speakers&gt;",'Raw Metadata'!V12,"&lt;/speakers&gt;")</f>
        <v>&lt;speakers&gt;&lt;/speakers&gt;</v>
      </c>
      <c r="L11" s="1" t="str">
        <f>CONCATENATE("&lt;filename_audio&gt;",'Raw Metadata'!B12,"&lt;/filename_audio&gt;")</f>
        <v>&lt;filename_audio&gt;&lt;/filename_audio&gt;</v>
      </c>
      <c r="M11" s="1" t="str">
        <f>CONCATENATE("&lt;filename_wav&gt;",'Raw Metadata'!C12,"&lt;/filename_wav&gt;")</f>
        <v>&lt;filename_wav&gt;.wav&lt;/filename_wav&gt;</v>
      </c>
      <c r="N11" s="1" t="str">
        <f>CONCATENATE("&lt;filename_mp3&gt;",'Raw Metadata'!D12,"&lt;/filename_mp3&gt;")</f>
        <v>&lt;filename_mp3&gt;.mp3&lt;/filename_mp3&gt;</v>
      </c>
      <c r="O11" s="1" t="str">
        <f>CONCATENATE("&lt;wav_quality&gt;",'Raw Metadata'!W12,"&lt;/wav_quality&gt;")</f>
        <v>&lt;wav_quality&gt;44.1 kHz, 16-bit sound depth (bit rate=705 kbps)&lt;/wav_quality&gt;</v>
      </c>
      <c r="P11" s="1" t="str">
        <f>CONCATENATE("&lt;mp3_quality&gt;",'Raw Metadata'!X12,"&lt;/mp3_quality&gt;")</f>
        <v>&lt;mp3_quality&gt;56 kbps&lt;/mp3_quality&gt;</v>
      </c>
      <c r="Q11" s="1" t="str">
        <f>CONCATENATE("&lt;original_medium&gt;",'Raw Metadata'!Y12,"&lt;/original_medium&gt;")</f>
        <v>&lt;original_medium&gt;&lt;/original_medium&gt;</v>
      </c>
      <c r="R11" s="1" t="str">
        <f>CONCATENATE("&lt;wordlist&gt;",'Raw Metadata'!E12,"&lt;/wordlist&gt;")</f>
        <v>&lt;wordlist&gt;&lt;/wordlist&gt;</v>
      </c>
      <c r="S11" s="1" t="str">
        <f>CONCATENATE("&lt;wordlist_entries&gt;",'Raw Metadata'!F12,"&lt;/wordlist_entries&gt;")</f>
        <v>&lt;wordlist_entries&gt;&lt;/wordlist_entries&gt;</v>
      </c>
      <c r="T11" s="1" t="str">
        <f>CONCATENATE("&lt;image_tif&gt;",'Raw Metadata'!I12,"&lt;/image_tif&gt;")</f>
        <v>&lt;image_tif&gt;&lt;/image_tif&gt;</v>
      </c>
      <c r="U11" s="1" t="str">
        <f>CONCATENATE("&lt;image_tif2&gt;",'Raw Metadata'!J12,"&lt;/image_tif2&gt;")</f>
        <v>&lt;image_tif2&gt;&lt;/image_tif2&gt;</v>
      </c>
      <c r="V11" s="1" t="str">
        <f>CONCATENATE("&lt;image_jpg&gt;",'Raw Metadata'!G12,"&lt;/image_jpg&gt;")</f>
        <v>&lt;image_jpg&gt;&lt;/image_jpg&gt;</v>
      </c>
      <c r="W11" s="1" t="str">
        <f>CONCATENATE("&lt;image_jpg2&gt;",'Raw Metadata'!H12,"&lt;/image_jpg2&gt;")</f>
        <v>&lt;image_jpg2&gt;&lt;/image_jpg2&gt;</v>
      </c>
      <c r="X11" s="1" t="str">
        <f>CONCATENATE("&lt;tif_quality&gt;",'Raw Metadata'!K12,"&lt;/tif_quality&gt;")</f>
        <v>&lt;tif_quality&gt;300 dpi&lt;/tif_quality&gt;</v>
      </c>
      <c r="Y11" s="1" t="str">
        <f>CONCATENATE("&lt;jpg_quality&gt;",'Raw Metadata'!L12,"&lt;/jpg_quality&gt;")</f>
        <v>&lt;jpg_quality&gt;300 dpi&lt;/jpg_quality&gt;</v>
      </c>
      <c r="Z11" s="1" t="str">
        <f>CONCATENATE("&lt;details&gt;",'Raw Metadata'!M12,"&lt;/details&gt;")</f>
        <v>&lt;details&gt;&lt;/details&gt;</v>
      </c>
      <c r="AA11" s="1" t="str">
        <f>CONCATENATE("&lt;rights&gt;",'Raw Metadata'!Z12,"&lt;/rights&gt;")</f>
        <v>&lt;rights&gt;This work is licensed under a Creative Commons license, available for viewing at http://creativecommons.org/licenses/by-nc/2.0/&lt;/rights&gt;</v>
      </c>
      <c r="AB11" s="1" t="str">
        <f>CONCATENATE("&lt;wordlist_no_repetition&gt;",'Raw Metadata'!AB12,"&lt;/wordlist_no_repetition&gt;")</f>
        <v>&lt;wordlist_no_repetition&gt;0&lt;/wordlist_no_repetition&gt;</v>
      </c>
      <c r="AC11" s="1" t="str">
        <f>CONCATENATE("&lt;link_within_wordlist&gt;",'Raw Metadata'!AD12,"&lt;/link_within_wordlist&gt;")</f>
        <v>&lt;link_within_wordlist&gt;#&lt;/link_within_wordlist&gt;</v>
      </c>
      <c r="AD11" s="1" t="s">
        <v>64</v>
      </c>
    </row>
    <row r="12" spans="1:30" ht="17.25">
      <c r="A12" s="1" t="s">
        <v>63</v>
      </c>
      <c r="B12" s="1" t="str">
        <f>CONCATENATE("&lt;entry&gt;",'Raw Metadata'!A13,"&lt;/entry&gt;")</f>
        <v>&lt;entry&gt;10&lt;/entry&gt;</v>
      </c>
      <c r="C12" s="1" t="str">
        <f>CONCATENATE("&lt;lang_name&gt;",'Raw Metadata'!N13,"&lt;/lang_name&gt;")</f>
        <v>&lt;lang_name&gt;&lt;/lang_name&gt;</v>
      </c>
      <c r="D12" s="1" t="str">
        <f>CONCATENATE("&lt;dialect&gt;",'Raw Metadata'!U13,"&lt;/dialect&gt;")</f>
        <v>&lt;dialect&gt;&lt;/dialect&gt;</v>
      </c>
      <c r="E12" s="1" t="str">
        <f>CONCATENATE("&lt;sil_code&gt;",'Raw Metadata'!O13,"&lt;/sil_code&gt;")</f>
        <v>&lt;sil_code&gt;&lt;/sil_code&gt;</v>
      </c>
      <c r="F12" s="1" t="str">
        <f>CONCATENATE("&lt;content&gt;",'Raw Metadata'!P13,"&lt;/content&gt;")</f>
        <v>&lt;content&gt;&lt;/content&gt;</v>
      </c>
      <c r="G12" s="1" t="str">
        <f>CONCATENATE("&lt;recording_location&gt;",'Raw Metadata'!Q13,"&lt;/recording_location&gt;")</f>
        <v>&lt;recording_location&gt;&lt;/recording_location&gt;</v>
      </c>
      <c r="H12" s="1" t="str">
        <f>CONCATENATE("&lt;recording_date&gt;",'Raw Metadata'!R13,"&lt;/recording_date&gt;")</f>
        <v>&lt;recording_date&gt;&lt;/recording_date&gt;</v>
      </c>
      <c r="I12" s="1" t="str">
        <f>CONCATENATE("&lt;fieldworkers&gt;",'Raw Metadata'!S13,"&lt;/fieldworkers&gt;")</f>
        <v>&lt;fieldworkers&gt;&lt;/fieldworkers&gt;</v>
      </c>
      <c r="J12" s="1" t="str">
        <f>CONCATENATE("&lt;origin&gt;",'Raw Metadata'!T13,"&lt;/origin&gt;")</f>
        <v>&lt;origin&gt;&lt;/origin&gt;</v>
      </c>
      <c r="K12" s="1" t="str">
        <f>CONCATENATE("&lt;speakers&gt;",'Raw Metadata'!V13,"&lt;/speakers&gt;")</f>
        <v>&lt;speakers&gt;&lt;/speakers&gt;</v>
      </c>
      <c r="L12" s="1" t="str">
        <f>CONCATENATE("&lt;filename_audio&gt;",'Raw Metadata'!B13,"&lt;/filename_audio&gt;")</f>
        <v>&lt;filename_audio&gt;&lt;/filename_audio&gt;</v>
      </c>
      <c r="M12" s="1" t="str">
        <f>CONCATENATE("&lt;filename_wav&gt;",'Raw Metadata'!C13,"&lt;/filename_wav&gt;")</f>
        <v>&lt;filename_wav&gt;.wav&lt;/filename_wav&gt;</v>
      </c>
      <c r="N12" s="1" t="str">
        <f>CONCATENATE("&lt;filename_mp3&gt;",'Raw Metadata'!D13,"&lt;/filename_mp3&gt;")</f>
        <v>&lt;filename_mp3&gt;.mp3&lt;/filename_mp3&gt;</v>
      </c>
      <c r="O12" s="1" t="str">
        <f>CONCATENATE("&lt;wav_quality&gt;",'Raw Metadata'!W13,"&lt;/wav_quality&gt;")</f>
        <v>&lt;wav_quality&gt;44.1 kHz, 16-bit sound depth (bit rate=705 kbps)&lt;/wav_quality&gt;</v>
      </c>
      <c r="P12" s="1" t="str">
        <f>CONCATENATE("&lt;mp3_quality&gt;",'Raw Metadata'!X13,"&lt;/mp3_quality&gt;")</f>
        <v>&lt;mp3_quality&gt;56 kbps&lt;/mp3_quality&gt;</v>
      </c>
      <c r="Q12" s="1" t="str">
        <f>CONCATENATE("&lt;original_medium&gt;",'Raw Metadata'!Y13,"&lt;/original_medium&gt;")</f>
        <v>&lt;original_medium&gt;&lt;/original_medium&gt;</v>
      </c>
      <c r="R12" s="1" t="str">
        <f>CONCATENATE("&lt;wordlist&gt;",'Raw Metadata'!E13,"&lt;/wordlist&gt;")</f>
        <v>&lt;wordlist&gt;&lt;/wordlist&gt;</v>
      </c>
      <c r="S12" s="1" t="str">
        <f>CONCATENATE("&lt;wordlist_entries&gt;",'Raw Metadata'!F13,"&lt;/wordlist_entries&gt;")</f>
        <v>&lt;wordlist_entries&gt;&lt;/wordlist_entries&gt;</v>
      </c>
      <c r="T12" s="1" t="str">
        <f>CONCATENATE("&lt;image_tif&gt;",'Raw Metadata'!I13,"&lt;/image_tif&gt;")</f>
        <v>&lt;image_tif&gt;&lt;/image_tif&gt;</v>
      </c>
      <c r="U12" s="1" t="str">
        <f>CONCATENATE("&lt;image_tif2&gt;",'Raw Metadata'!J13,"&lt;/image_tif2&gt;")</f>
        <v>&lt;image_tif2&gt;&lt;/image_tif2&gt;</v>
      </c>
      <c r="V12" s="1" t="str">
        <f>CONCATENATE("&lt;image_jpg&gt;",'Raw Metadata'!G13,"&lt;/image_jpg&gt;")</f>
        <v>&lt;image_jpg&gt;&lt;/image_jpg&gt;</v>
      </c>
      <c r="W12" s="1" t="str">
        <f>CONCATENATE("&lt;image_jpg2&gt;",'Raw Metadata'!H13,"&lt;/image_jpg2&gt;")</f>
        <v>&lt;image_jpg2&gt;&lt;/image_jpg2&gt;</v>
      </c>
      <c r="X12" s="1" t="str">
        <f>CONCATENATE("&lt;tif_quality&gt;",'Raw Metadata'!K13,"&lt;/tif_quality&gt;")</f>
        <v>&lt;tif_quality&gt;300 dpi&lt;/tif_quality&gt;</v>
      </c>
      <c r="Y12" s="1" t="str">
        <f>CONCATENATE("&lt;jpg_quality&gt;",'Raw Metadata'!L13,"&lt;/jpg_quality&gt;")</f>
        <v>&lt;jpg_quality&gt;300 dpi&lt;/jpg_quality&gt;</v>
      </c>
      <c r="Z12" s="1" t="str">
        <f>CONCATENATE("&lt;details&gt;",'Raw Metadata'!M13,"&lt;/details&gt;")</f>
        <v>&lt;details&gt;&lt;/details&gt;</v>
      </c>
      <c r="AA12" s="1" t="str">
        <f>CONCATENATE("&lt;rights&gt;",'Raw Metadata'!Z13,"&lt;/rights&gt;")</f>
        <v>&lt;rights&gt;This work is licensed under a Creative Commons license, available for viewing at http://creativecommons.org/licenses/by-nc/2.0/&lt;/rights&gt;</v>
      </c>
      <c r="AB12" s="1" t="str">
        <f>CONCATENATE("&lt;wordlist_no_repetition&gt;",'Raw Metadata'!AB13,"&lt;/wordlist_no_repetition&gt;")</f>
        <v>&lt;wordlist_no_repetition&gt;0&lt;/wordlist_no_repetition&gt;</v>
      </c>
      <c r="AC12" s="1" t="str">
        <f>CONCATENATE("&lt;link_within_wordlist&gt;",'Raw Metadata'!AD13,"&lt;/link_within_wordlist&gt;")</f>
        <v>&lt;link_within_wordlist&gt;#&lt;/link_within_wordlist&gt;</v>
      </c>
      <c r="AD12" s="1" t="s">
        <v>64</v>
      </c>
    </row>
    <row r="13" spans="1:30" ht="17.25">
      <c r="A13" s="1" t="s">
        <v>63</v>
      </c>
      <c r="B13" s="1" t="str">
        <f>CONCATENATE("&lt;entry&gt;",'Raw Metadata'!A14,"&lt;/entry&gt;")</f>
        <v>&lt;entry&gt;11&lt;/entry&gt;</v>
      </c>
      <c r="C13" s="1" t="str">
        <f>CONCATENATE("&lt;lang_name&gt;",'Raw Metadata'!N14,"&lt;/lang_name&gt;")</f>
        <v>&lt;lang_name&gt;&lt;/lang_name&gt;</v>
      </c>
      <c r="D13" s="1" t="str">
        <f>CONCATENATE("&lt;dialect&gt;",'Raw Metadata'!U14,"&lt;/dialect&gt;")</f>
        <v>&lt;dialect&gt;&lt;/dialect&gt;</v>
      </c>
      <c r="E13" s="1" t="str">
        <f>CONCATENATE("&lt;sil_code&gt;",'Raw Metadata'!O14,"&lt;/sil_code&gt;")</f>
        <v>&lt;sil_code&gt;&lt;/sil_code&gt;</v>
      </c>
      <c r="F13" s="1" t="str">
        <f>CONCATENATE("&lt;content&gt;",'Raw Metadata'!P14,"&lt;/content&gt;")</f>
        <v>&lt;content&gt;&lt;/content&gt;</v>
      </c>
      <c r="G13" s="1" t="str">
        <f>CONCATENATE("&lt;recording_location&gt;",'Raw Metadata'!Q14,"&lt;/recording_location&gt;")</f>
        <v>&lt;recording_location&gt;&lt;/recording_location&gt;</v>
      </c>
      <c r="H13" s="1" t="str">
        <f>CONCATENATE("&lt;recording_date&gt;",'Raw Metadata'!R14,"&lt;/recording_date&gt;")</f>
        <v>&lt;recording_date&gt;&lt;/recording_date&gt;</v>
      </c>
      <c r="I13" s="1" t="str">
        <f>CONCATENATE("&lt;fieldworkers&gt;",'Raw Metadata'!S14,"&lt;/fieldworkers&gt;")</f>
        <v>&lt;fieldworkers&gt;&lt;/fieldworkers&gt;</v>
      </c>
      <c r="J13" s="1" t="str">
        <f>CONCATENATE("&lt;origin&gt;",'Raw Metadata'!T14,"&lt;/origin&gt;")</f>
        <v>&lt;origin&gt;&lt;/origin&gt;</v>
      </c>
      <c r="K13" s="1" t="str">
        <f>CONCATENATE("&lt;speakers&gt;",'Raw Metadata'!V14,"&lt;/speakers&gt;")</f>
        <v>&lt;speakers&gt;&lt;/speakers&gt;</v>
      </c>
      <c r="L13" s="1" t="str">
        <f>CONCATENATE("&lt;filename_audio&gt;",'Raw Metadata'!B14,"&lt;/filename_audio&gt;")</f>
        <v>&lt;filename_audio&gt;&lt;/filename_audio&gt;</v>
      </c>
      <c r="M13" s="1" t="str">
        <f>CONCATENATE("&lt;filename_wav&gt;",'Raw Metadata'!C14,"&lt;/filename_wav&gt;")</f>
        <v>&lt;filename_wav&gt;.wav&lt;/filename_wav&gt;</v>
      </c>
      <c r="N13" s="1" t="str">
        <f>CONCATENATE("&lt;filename_mp3&gt;",'Raw Metadata'!D14,"&lt;/filename_mp3&gt;")</f>
        <v>&lt;filename_mp3&gt;.mp3&lt;/filename_mp3&gt;</v>
      </c>
      <c r="O13" s="1" t="str">
        <f>CONCATENATE("&lt;wav_quality&gt;",'Raw Metadata'!W14,"&lt;/wav_quality&gt;")</f>
        <v>&lt;wav_quality&gt;44.1 kHz, 16-bit sound depth (bit rate=705 kbps)&lt;/wav_quality&gt;</v>
      </c>
      <c r="P13" s="1" t="str">
        <f>CONCATENATE("&lt;mp3_quality&gt;",'Raw Metadata'!X14,"&lt;/mp3_quality&gt;")</f>
        <v>&lt;mp3_quality&gt;56 kbps&lt;/mp3_quality&gt;</v>
      </c>
      <c r="Q13" s="1" t="str">
        <f>CONCATENATE("&lt;original_medium&gt;",'Raw Metadata'!Y14,"&lt;/original_medium&gt;")</f>
        <v>&lt;original_medium&gt;&lt;/original_medium&gt;</v>
      </c>
      <c r="R13" s="1" t="str">
        <f>CONCATENATE("&lt;wordlist&gt;",'Raw Metadata'!E14,"&lt;/wordlist&gt;")</f>
        <v>&lt;wordlist&gt;&lt;/wordlist&gt;</v>
      </c>
      <c r="S13" s="1" t="str">
        <f>CONCATENATE("&lt;wordlist_entries&gt;",'Raw Metadata'!F14,"&lt;/wordlist_entries&gt;")</f>
        <v>&lt;wordlist_entries&gt;&lt;/wordlist_entries&gt;</v>
      </c>
      <c r="T13" s="1" t="str">
        <f>CONCATENATE("&lt;image_tif&gt;",'Raw Metadata'!I14,"&lt;/image_tif&gt;")</f>
        <v>&lt;image_tif&gt;&lt;/image_tif&gt;</v>
      </c>
      <c r="U13" s="1" t="str">
        <f>CONCATENATE("&lt;image_tif2&gt;",'Raw Metadata'!J14,"&lt;/image_tif2&gt;")</f>
        <v>&lt;image_tif2&gt;&lt;/image_tif2&gt;</v>
      </c>
      <c r="V13" s="1" t="str">
        <f>CONCATENATE("&lt;image_jpg&gt;",'Raw Metadata'!G14,"&lt;/image_jpg&gt;")</f>
        <v>&lt;image_jpg&gt;&lt;/image_jpg&gt;</v>
      </c>
      <c r="W13" s="1" t="str">
        <f>CONCATENATE("&lt;image_jpg2&gt;",'Raw Metadata'!H14,"&lt;/image_jpg2&gt;")</f>
        <v>&lt;image_jpg2&gt;&lt;/image_jpg2&gt;</v>
      </c>
      <c r="X13" s="1" t="str">
        <f>CONCATENATE("&lt;tif_quality&gt;",'Raw Metadata'!K14,"&lt;/tif_quality&gt;")</f>
        <v>&lt;tif_quality&gt;300 dpi&lt;/tif_quality&gt;</v>
      </c>
      <c r="Y13" s="1" t="str">
        <f>CONCATENATE("&lt;jpg_quality&gt;",'Raw Metadata'!L14,"&lt;/jpg_quality&gt;")</f>
        <v>&lt;jpg_quality&gt;300 dpi&lt;/jpg_quality&gt;</v>
      </c>
      <c r="Z13" s="1" t="str">
        <f>CONCATENATE("&lt;details&gt;",'Raw Metadata'!M14,"&lt;/details&gt;")</f>
        <v>&lt;details&gt;&lt;/details&gt;</v>
      </c>
      <c r="AA13" s="1" t="str">
        <f>CONCATENATE("&lt;rights&gt;",'Raw Metadata'!Z14,"&lt;/rights&gt;")</f>
        <v>&lt;rights&gt;This work is licensed under a Creative Commons license, available for viewing at http://creativecommons.org/licenses/by-nc/2.0/&lt;/rights&gt;</v>
      </c>
      <c r="AB13" s="1" t="str">
        <f>CONCATENATE("&lt;wordlist_no_repetition&gt;",'Raw Metadata'!AB14,"&lt;/wordlist_no_repetition&gt;")</f>
        <v>&lt;wordlist_no_repetition&gt;0&lt;/wordlist_no_repetition&gt;</v>
      </c>
      <c r="AC13" s="1" t="str">
        <f>CONCATENATE("&lt;link_within_wordlist&gt;",'Raw Metadata'!AD14,"&lt;/link_within_wordlist&gt;")</f>
        <v>&lt;link_within_wordlist&gt;#&lt;/link_within_wordlist&gt;</v>
      </c>
      <c r="AD13" s="1" t="s">
        <v>64</v>
      </c>
    </row>
    <row r="14" spans="1:30" ht="17.25">
      <c r="A14" s="1" t="s">
        <v>63</v>
      </c>
      <c r="B14" s="1" t="str">
        <f>CONCATENATE("&lt;entry&gt;",'Raw Metadata'!A15,"&lt;/entry&gt;")</f>
        <v>&lt;entry&gt;12&lt;/entry&gt;</v>
      </c>
      <c r="C14" s="1" t="str">
        <f>CONCATENATE("&lt;lang_name&gt;",'Raw Metadata'!N15,"&lt;/lang_name&gt;")</f>
        <v>&lt;lang_name&gt;&lt;/lang_name&gt;</v>
      </c>
      <c r="D14" s="1" t="str">
        <f>CONCATENATE("&lt;dialect&gt;",'Raw Metadata'!U15,"&lt;/dialect&gt;")</f>
        <v>&lt;dialect&gt;&lt;/dialect&gt;</v>
      </c>
      <c r="E14" s="1" t="str">
        <f>CONCATENATE("&lt;sil_code&gt;",'Raw Metadata'!O15,"&lt;/sil_code&gt;")</f>
        <v>&lt;sil_code&gt;&lt;/sil_code&gt;</v>
      </c>
      <c r="F14" s="1" t="str">
        <f>CONCATENATE("&lt;content&gt;",'Raw Metadata'!P15,"&lt;/content&gt;")</f>
        <v>&lt;content&gt;&lt;/content&gt;</v>
      </c>
      <c r="G14" s="1" t="str">
        <f>CONCATENATE("&lt;recording_location&gt;",'Raw Metadata'!Q15,"&lt;/recording_location&gt;")</f>
        <v>&lt;recording_location&gt;&lt;/recording_location&gt;</v>
      </c>
      <c r="H14" s="1" t="str">
        <f>CONCATENATE("&lt;recording_date&gt;",'Raw Metadata'!R15,"&lt;/recording_date&gt;")</f>
        <v>&lt;recording_date&gt;&lt;/recording_date&gt;</v>
      </c>
      <c r="I14" s="1" t="str">
        <f>CONCATENATE("&lt;fieldworkers&gt;",'Raw Metadata'!S15,"&lt;/fieldworkers&gt;")</f>
        <v>&lt;fieldworkers&gt;&lt;/fieldworkers&gt;</v>
      </c>
      <c r="J14" s="1" t="str">
        <f>CONCATENATE("&lt;origin&gt;",'Raw Metadata'!T15,"&lt;/origin&gt;")</f>
        <v>&lt;origin&gt;&lt;/origin&gt;</v>
      </c>
      <c r="K14" s="1" t="str">
        <f>CONCATENATE("&lt;speakers&gt;",'Raw Metadata'!V15,"&lt;/speakers&gt;")</f>
        <v>&lt;speakers&gt;&lt;/speakers&gt;</v>
      </c>
      <c r="L14" s="1" t="str">
        <f>CONCATENATE("&lt;filename_audio&gt;",'Raw Metadata'!B15,"&lt;/filename_audio&gt;")</f>
        <v>&lt;filename_audio&gt;&lt;/filename_audio&gt;</v>
      </c>
      <c r="M14" s="1" t="str">
        <f>CONCATENATE("&lt;filename_wav&gt;",'Raw Metadata'!C15,"&lt;/filename_wav&gt;")</f>
        <v>&lt;filename_wav&gt;.wav&lt;/filename_wav&gt;</v>
      </c>
      <c r="N14" s="1" t="str">
        <f>CONCATENATE("&lt;filename_mp3&gt;",'Raw Metadata'!D15,"&lt;/filename_mp3&gt;")</f>
        <v>&lt;filename_mp3&gt;.mp3&lt;/filename_mp3&gt;</v>
      </c>
      <c r="O14" s="1" t="str">
        <f>CONCATENATE("&lt;wav_quality&gt;",'Raw Metadata'!W15,"&lt;/wav_quality&gt;")</f>
        <v>&lt;wav_quality&gt;44.1 kHz, 16-bit sound depth (bit rate=705 kbps)&lt;/wav_quality&gt;</v>
      </c>
      <c r="P14" s="1" t="str">
        <f>CONCATENATE("&lt;mp3_quality&gt;",'Raw Metadata'!X15,"&lt;/mp3_quality&gt;")</f>
        <v>&lt;mp3_quality&gt;56 kbps&lt;/mp3_quality&gt;</v>
      </c>
      <c r="Q14" s="1" t="str">
        <f>CONCATENATE("&lt;original_medium&gt;",'Raw Metadata'!Y15,"&lt;/original_medium&gt;")</f>
        <v>&lt;original_medium&gt;&lt;/original_medium&gt;</v>
      </c>
      <c r="R14" s="1" t="str">
        <f>CONCATENATE("&lt;wordlist&gt;",'Raw Metadata'!E15,"&lt;/wordlist&gt;")</f>
        <v>&lt;wordlist&gt;&lt;/wordlist&gt;</v>
      </c>
      <c r="S14" s="1" t="str">
        <f>CONCATENATE("&lt;wordlist_entries&gt;",'Raw Metadata'!F15,"&lt;/wordlist_entries&gt;")</f>
        <v>&lt;wordlist_entries&gt;&lt;/wordlist_entries&gt;</v>
      </c>
      <c r="T14" s="1" t="str">
        <f>CONCATENATE("&lt;image_tif&gt;",'Raw Metadata'!I15,"&lt;/image_tif&gt;")</f>
        <v>&lt;image_tif&gt;&lt;/image_tif&gt;</v>
      </c>
      <c r="U14" s="1" t="str">
        <f>CONCATENATE("&lt;image_tif2&gt;",'Raw Metadata'!J15,"&lt;/image_tif2&gt;")</f>
        <v>&lt;image_tif2&gt;&lt;/image_tif2&gt;</v>
      </c>
      <c r="V14" s="1" t="str">
        <f>CONCATENATE("&lt;image_jpg&gt;",'Raw Metadata'!G15,"&lt;/image_jpg&gt;")</f>
        <v>&lt;image_jpg&gt;&lt;/image_jpg&gt;</v>
      </c>
      <c r="W14" s="1" t="str">
        <f>CONCATENATE("&lt;image_jpg2&gt;",'Raw Metadata'!H15,"&lt;/image_jpg2&gt;")</f>
        <v>&lt;image_jpg2&gt;&lt;/image_jpg2&gt;</v>
      </c>
      <c r="X14" s="1" t="str">
        <f>CONCATENATE("&lt;tif_quality&gt;",'Raw Metadata'!K15,"&lt;/tif_quality&gt;")</f>
        <v>&lt;tif_quality&gt;300 dpi&lt;/tif_quality&gt;</v>
      </c>
      <c r="Y14" s="1" t="str">
        <f>CONCATENATE("&lt;jpg_quality&gt;",'Raw Metadata'!L15,"&lt;/jpg_quality&gt;")</f>
        <v>&lt;jpg_quality&gt;300 dpi&lt;/jpg_quality&gt;</v>
      </c>
      <c r="Z14" s="1" t="str">
        <f>CONCATENATE("&lt;details&gt;",'Raw Metadata'!M15,"&lt;/details&gt;")</f>
        <v>&lt;details&gt;&lt;/details&gt;</v>
      </c>
      <c r="AA14" s="1" t="str">
        <f>CONCATENATE("&lt;rights&gt;",'Raw Metadata'!Z15,"&lt;/rights&gt;")</f>
        <v>&lt;rights&gt;This work is licensed under a Creative Commons license, available for viewing at http://creativecommons.org/licenses/by-nc/2.0/&lt;/rights&gt;</v>
      </c>
      <c r="AB14" s="1" t="str">
        <f>CONCATENATE("&lt;wordlist_no_repetition&gt;",'Raw Metadata'!AB15,"&lt;/wordlist_no_repetition&gt;")</f>
        <v>&lt;wordlist_no_repetition&gt;0&lt;/wordlist_no_repetition&gt;</v>
      </c>
      <c r="AC14" s="1" t="str">
        <f>CONCATENATE("&lt;link_within_wordlist&gt;",'Raw Metadata'!AD15,"&lt;/link_within_wordlist&gt;")</f>
        <v>&lt;link_within_wordlist&gt;#&lt;/link_within_wordlist&gt;</v>
      </c>
      <c r="AD14" s="1" t="s">
        <v>64</v>
      </c>
    </row>
    <row r="15" spans="1:30" ht="17.25">
      <c r="A15" s="1" t="s">
        <v>63</v>
      </c>
      <c r="B15" s="1" t="str">
        <f>CONCATENATE("&lt;entry&gt;",'Raw Metadata'!A16,"&lt;/entry&gt;")</f>
        <v>&lt;entry&gt;13&lt;/entry&gt;</v>
      </c>
      <c r="C15" s="1" t="str">
        <f>CONCATENATE("&lt;lang_name&gt;",'Raw Metadata'!N16,"&lt;/lang_name&gt;")</f>
        <v>&lt;lang_name&gt;&lt;/lang_name&gt;</v>
      </c>
      <c r="D15" s="1" t="str">
        <f>CONCATENATE("&lt;dialect&gt;",'Raw Metadata'!U16,"&lt;/dialect&gt;")</f>
        <v>&lt;dialect&gt;&lt;/dialect&gt;</v>
      </c>
      <c r="E15" s="1" t="str">
        <f>CONCATENATE("&lt;sil_code&gt;",'Raw Metadata'!O16,"&lt;/sil_code&gt;")</f>
        <v>&lt;sil_code&gt;&lt;/sil_code&gt;</v>
      </c>
      <c r="F15" s="1" t="str">
        <f>CONCATENATE("&lt;content&gt;",'Raw Metadata'!P16,"&lt;/content&gt;")</f>
        <v>&lt;content&gt;&lt;/content&gt;</v>
      </c>
      <c r="G15" s="1" t="str">
        <f>CONCATENATE("&lt;recording_location&gt;",'Raw Metadata'!Q16,"&lt;/recording_location&gt;")</f>
        <v>&lt;recording_location&gt;&lt;/recording_location&gt;</v>
      </c>
      <c r="H15" s="1" t="str">
        <f>CONCATENATE("&lt;recording_date&gt;",'Raw Metadata'!R16,"&lt;/recording_date&gt;")</f>
        <v>&lt;recording_date&gt;&lt;/recording_date&gt;</v>
      </c>
      <c r="I15" s="1" t="str">
        <f>CONCATENATE("&lt;fieldworkers&gt;",'Raw Metadata'!S16,"&lt;/fieldworkers&gt;")</f>
        <v>&lt;fieldworkers&gt;&lt;/fieldworkers&gt;</v>
      </c>
      <c r="J15" s="1" t="str">
        <f>CONCATENATE("&lt;origin&gt;",'Raw Metadata'!T16,"&lt;/origin&gt;")</f>
        <v>&lt;origin&gt;&lt;/origin&gt;</v>
      </c>
      <c r="K15" s="1" t="str">
        <f>CONCATENATE("&lt;speakers&gt;",'Raw Metadata'!V16,"&lt;/speakers&gt;")</f>
        <v>&lt;speakers&gt;&lt;/speakers&gt;</v>
      </c>
      <c r="L15" s="1" t="str">
        <f>CONCATENATE("&lt;filename_audio&gt;",'Raw Metadata'!B16,"&lt;/filename_audio&gt;")</f>
        <v>&lt;filename_audio&gt;&lt;/filename_audio&gt;</v>
      </c>
      <c r="M15" s="1" t="str">
        <f>CONCATENATE("&lt;filename_wav&gt;",'Raw Metadata'!C16,"&lt;/filename_wav&gt;")</f>
        <v>&lt;filename_wav&gt;.wav&lt;/filename_wav&gt;</v>
      </c>
      <c r="N15" s="1" t="str">
        <f>CONCATENATE("&lt;filename_mp3&gt;",'Raw Metadata'!D16,"&lt;/filename_mp3&gt;")</f>
        <v>&lt;filename_mp3&gt;.mp3&lt;/filename_mp3&gt;</v>
      </c>
      <c r="O15" s="1" t="str">
        <f>CONCATENATE("&lt;wav_quality&gt;",'Raw Metadata'!W16,"&lt;/wav_quality&gt;")</f>
        <v>&lt;wav_quality&gt;44.1 kHz, 16-bit sound depth (bit rate=705 kbps)&lt;/wav_quality&gt;</v>
      </c>
      <c r="P15" s="1" t="str">
        <f>CONCATENATE("&lt;mp3_quality&gt;",'Raw Metadata'!X16,"&lt;/mp3_quality&gt;")</f>
        <v>&lt;mp3_quality&gt;56 kbps&lt;/mp3_quality&gt;</v>
      </c>
      <c r="Q15" s="1" t="str">
        <f>CONCATENATE("&lt;original_medium&gt;",'Raw Metadata'!Y16,"&lt;/original_medium&gt;")</f>
        <v>&lt;original_medium&gt;&lt;/original_medium&gt;</v>
      </c>
      <c r="R15" s="1" t="str">
        <f>CONCATENATE("&lt;wordlist&gt;",'Raw Metadata'!E16,"&lt;/wordlist&gt;")</f>
        <v>&lt;wordlist&gt;&lt;/wordlist&gt;</v>
      </c>
      <c r="S15" s="1" t="str">
        <f>CONCATENATE("&lt;wordlist_entries&gt;",'Raw Metadata'!F16,"&lt;/wordlist_entries&gt;")</f>
        <v>&lt;wordlist_entries&gt;&lt;/wordlist_entries&gt;</v>
      </c>
      <c r="T15" s="1" t="str">
        <f>CONCATENATE("&lt;image_tif&gt;",'Raw Metadata'!I16,"&lt;/image_tif&gt;")</f>
        <v>&lt;image_tif&gt;&lt;/image_tif&gt;</v>
      </c>
      <c r="U15" s="1" t="str">
        <f>CONCATENATE("&lt;image_tif2&gt;",'Raw Metadata'!J16,"&lt;/image_tif2&gt;")</f>
        <v>&lt;image_tif2&gt;&lt;/image_tif2&gt;</v>
      </c>
      <c r="V15" s="1" t="str">
        <f>CONCATENATE("&lt;image_jpg&gt;",'Raw Metadata'!G16,"&lt;/image_jpg&gt;")</f>
        <v>&lt;image_jpg&gt;&lt;/image_jpg&gt;</v>
      </c>
      <c r="W15" s="1" t="str">
        <f>CONCATENATE("&lt;image_jpg2&gt;",'Raw Metadata'!H16,"&lt;/image_jpg2&gt;")</f>
        <v>&lt;image_jpg2&gt;&lt;/image_jpg2&gt;</v>
      </c>
      <c r="X15" s="1" t="str">
        <f>CONCATENATE("&lt;tif_quality&gt;",'Raw Metadata'!K16,"&lt;/tif_quality&gt;")</f>
        <v>&lt;tif_quality&gt;300 dpi&lt;/tif_quality&gt;</v>
      </c>
      <c r="Y15" s="1" t="str">
        <f>CONCATENATE("&lt;jpg_quality&gt;",'Raw Metadata'!L16,"&lt;/jpg_quality&gt;")</f>
        <v>&lt;jpg_quality&gt;300 dpi&lt;/jpg_quality&gt;</v>
      </c>
      <c r="Z15" s="1" t="str">
        <f>CONCATENATE("&lt;details&gt;",'Raw Metadata'!M16,"&lt;/details&gt;")</f>
        <v>&lt;details&gt;&lt;/details&gt;</v>
      </c>
      <c r="AA15" s="1" t="str">
        <f>CONCATENATE("&lt;rights&gt;",'Raw Metadata'!Z16,"&lt;/rights&gt;")</f>
        <v>&lt;rights&gt;This work is licensed under a Creative Commons license, available for viewing at http://creativecommons.org/licenses/by-nc/2.0/&lt;/rights&gt;</v>
      </c>
      <c r="AB15" s="1" t="str">
        <f>CONCATENATE("&lt;wordlist_no_repetition&gt;",'Raw Metadata'!AB16,"&lt;/wordlist_no_repetition&gt;")</f>
        <v>&lt;wordlist_no_repetition&gt;0&lt;/wordlist_no_repetition&gt;</v>
      </c>
      <c r="AC15" s="1" t="str">
        <f>CONCATENATE("&lt;link_within_wordlist&gt;",'Raw Metadata'!AD16,"&lt;/link_within_wordlist&gt;")</f>
        <v>&lt;link_within_wordlist&gt;#&lt;/link_within_wordlist&gt;</v>
      </c>
      <c r="AD15" s="1" t="s">
        <v>64</v>
      </c>
    </row>
    <row r="16" spans="1:30" ht="17.25">
      <c r="A16" s="1" t="s">
        <v>63</v>
      </c>
      <c r="B16" s="1" t="str">
        <f>CONCATENATE("&lt;entry&gt;",'Raw Metadata'!A17,"&lt;/entry&gt;")</f>
        <v>&lt;entry&gt;14&lt;/entry&gt;</v>
      </c>
      <c r="C16" s="1" t="str">
        <f>CONCATENATE("&lt;lang_name&gt;",'Raw Metadata'!N17,"&lt;/lang_name&gt;")</f>
        <v>&lt;lang_name&gt;&lt;/lang_name&gt;</v>
      </c>
      <c r="D16" s="1" t="str">
        <f>CONCATENATE("&lt;dialect&gt;",'Raw Metadata'!U17,"&lt;/dialect&gt;")</f>
        <v>&lt;dialect&gt;&lt;/dialect&gt;</v>
      </c>
      <c r="E16" s="1" t="str">
        <f>CONCATENATE("&lt;sil_code&gt;",'Raw Metadata'!O17,"&lt;/sil_code&gt;")</f>
        <v>&lt;sil_code&gt;&lt;/sil_code&gt;</v>
      </c>
      <c r="F16" s="1" t="str">
        <f>CONCATENATE("&lt;content&gt;",'Raw Metadata'!P17,"&lt;/content&gt;")</f>
        <v>&lt;content&gt;&lt;/content&gt;</v>
      </c>
      <c r="G16" s="1" t="str">
        <f>CONCATENATE("&lt;recording_location&gt;",'Raw Metadata'!Q17,"&lt;/recording_location&gt;")</f>
        <v>&lt;recording_location&gt;&lt;/recording_location&gt;</v>
      </c>
      <c r="H16" s="1" t="str">
        <f>CONCATENATE("&lt;recording_date&gt;",'Raw Metadata'!R17,"&lt;/recording_date&gt;")</f>
        <v>&lt;recording_date&gt;&lt;/recording_date&gt;</v>
      </c>
      <c r="I16" s="1" t="str">
        <f>CONCATENATE("&lt;fieldworkers&gt;",'Raw Metadata'!S17,"&lt;/fieldworkers&gt;")</f>
        <v>&lt;fieldworkers&gt;&lt;/fieldworkers&gt;</v>
      </c>
      <c r="J16" s="1" t="str">
        <f>CONCATENATE("&lt;origin&gt;",'Raw Metadata'!T17,"&lt;/origin&gt;")</f>
        <v>&lt;origin&gt;&lt;/origin&gt;</v>
      </c>
      <c r="K16" s="1" t="str">
        <f>CONCATENATE("&lt;speakers&gt;",'Raw Metadata'!V17,"&lt;/speakers&gt;")</f>
        <v>&lt;speakers&gt;&lt;/speakers&gt;</v>
      </c>
      <c r="L16" s="1" t="str">
        <f>CONCATENATE("&lt;filename_audio&gt;",'Raw Metadata'!B17,"&lt;/filename_audio&gt;")</f>
        <v>&lt;filename_audio&gt;&lt;/filename_audio&gt;</v>
      </c>
      <c r="M16" s="1" t="str">
        <f>CONCATENATE("&lt;filename_wav&gt;",'Raw Metadata'!C17,"&lt;/filename_wav&gt;")</f>
        <v>&lt;filename_wav&gt;.wav&lt;/filename_wav&gt;</v>
      </c>
      <c r="N16" s="1" t="str">
        <f>CONCATENATE("&lt;filename_mp3&gt;",'Raw Metadata'!D17,"&lt;/filename_mp3&gt;")</f>
        <v>&lt;filename_mp3&gt;.mp3&lt;/filename_mp3&gt;</v>
      </c>
      <c r="O16" s="1" t="str">
        <f>CONCATENATE("&lt;wav_quality&gt;",'Raw Metadata'!W17,"&lt;/wav_quality&gt;")</f>
        <v>&lt;wav_quality&gt;44.1 kHz, 16-bit sound depth (bit rate=705 kbps)&lt;/wav_quality&gt;</v>
      </c>
      <c r="P16" s="1" t="str">
        <f>CONCATENATE("&lt;mp3_quality&gt;",'Raw Metadata'!X17,"&lt;/mp3_quality&gt;")</f>
        <v>&lt;mp3_quality&gt;56 kbps&lt;/mp3_quality&gt;</v>
      </c>
      <c r="Q16" s="1" t="str">
        <f>CONCATENATE("&lt;original_medium&gt;",'Raw Metadata'!Y17,"&lt;/original_medium&gt;")</f>
        <v>&lt;original_medium&gt;&lt;/original_medium&gt;</v>
      </c>
      <c r="R16" s="1" t="str">
        <f>CONCATENATE("&lt;wordlist&gt;",'Raw Metadata'!E17,"&lt;/wordlist&gt;")</f>
        <v>&lt;wordlist&gt;&lt;/wordlist&gt;</v>
      </c>
      <c r="S16" s="1" t="str">
        <f>CONCATENATE("&lt;wordlist_entries&gt;",'Raw Metadata'!F17,"&lt;/wordlist_entries&gt;")</f>
        <v>&lt;wordlist_entries&gt;&lt;/wordlist_entries&gt;</v>
      </c>
      <c r="T16" s="1" t="str">
        <f>CONCATENATE("&lt;image_tif&gt;",'Raw Metadata'!I17,"&lt;/image_tif&gt;")</f>
        <v>&lt;image_tif&gt;&lt;/image_tif&gt;</v>
      </c>
      <c r="U16" s="1" t="str">
        <f>CONCATENATE("&lt;image_tif2&gt;",'Raw Metadata'!J17,"&lt;/image_tif2&gt;")</f>
        <v>&lt;image_tif2&gt;&lt;/image_tif2&gt;</v>
      </c>
      <c r="V16" s="1" t="str">
        <f>CONCATENATE("&lt;image_jpg&gt;",'Raw Metadata'!G17,"&lt;/image_jpg&gt;")</f>
        <v>&lt;image_jpg&gt;&lt;/image_jpg&gt;</v>
      </c>
      <c r="W16" s="1" t="str">
        <f>CONCATENATE("&lt;image_jpg2&gt;",'Raw Metadata'!H17,"&lt;/image_jpg2&gt;")</f>
        <v>&lt;image_jpg2&gt;&lt;/image_jpg2&gt;</v>
      </c>
      <c r="X16" s="1" t="str">
        <f>CONCATENATE("&lt;tif_quality&gt;",'Raw Metadata'!K17,"&lt;/tif_quality&gt;")</f>
        <v>&lt;tif_quality&gt;300 dpi&lt;/tif_quality&gt;</v>
      </c>
      <c r="Y16" s="1" t="str">
        <f>CONCATENATE("&lt;jpg_quality&gt;",'Raw Metadata'!L17,"&lt;/jpg_quality&gt;")</f>
        <v>&lt;jpg_quality&gt;300 dpi&lt;/jpg_quality&gt;</v>
      </c>
      <c r="Z16" s="1" t="str">
        <f>CONCATENATE("&lt;details&gt;",'Raw Metadata'!M17,"&lt;/details&gt;")</f>
        <v>&lt;details&gt;&lt;/details&gt;</v>
      </c>
      <c r="AA16" s="1" t="str">
        <f>CONCATENATE("&lt;rights&gt;",'Raw Metadata'!Z17,"&lt;/rights&gt;")</f>
        <v>&lt;rights&gt;This work is licensed under a Creative Commons license, available for viewing at http://creativecommons.org/licenses/by-nc/2.0/&lt;/rights&gt;</v>
      </c>
      <c r="AB16" s="1" t="str">
        <f>CONCATENATE("&lt;wordlist_no_repetition&gt;",'Raw Metadata'!AB17,"&lt;/wordlist_no_repetition&gt;")</f>
        <v>&lt;wordlist_no_repetition&gt;0&lt;/wordlist_no_repetition&gt;</v>
      </c>
      <c r="AC16" s="1" t="str">
        <f>CONCATENATE("&lt;link_within_wordlist&gt;",'Raw Metadata'!AD17,"&lt;/link_within_wordlist&gt;")</f>
        <v>&lt;link_within_wordlist&gt;#&lt;/link_within_wordlist&gt;</v>
      </c>
      <c r="AD16" s="1" t="s">
        <v>64</v>
      </c>
    </row>
    <row r="17" spans="1:30" ht="17.25">
      <c r="A17" s="1" t="s">
        <v>63</v>
      </c>
      <c r="B17" s="1" t="str">
        <f>CONCATENATE("&lt;entry&gt;",'Raw Metadata'!A18,"&lt;/entry&gt;")</f>
        <v>&lt;entry&gt;15&lt;/entry&gt;</v>
      </c>
      <c r="C17" s="1" t="str">
        <f>CONCATENATE("&lt;lang_name&gt;",'Raw Metadata'!N18,"&lt;/lang_name&gt;")</f>
        <v>&lt;lang_name&gt;&lt;/lang_name&gt;</v>
      </c>
      <c r="D17" s="1" t="str">
        <f>CONCATENATE("&lt;dialect&gt;",'Raw Metadata'!U18,"&lt;/dialect&gt;")</f>
        <v>&lt;dialect&gt;&lt;/dialect&gt;</v>
      </c>
      <c r="E17" s="1" t="str">
        <f>CONCATENATE("&lt;sil_code&gt;",'Raw Metadata'!O18,"&lt;/sil_code&gt;")</f>
        <v>&lt;sil_code&gt;&lt;/sil_code&gt;</v>
      </c>
      <c r="F17" s="1" t="str">
        <f>CONCATENATE("&lt;content&gt;",'Raw Metadata'!P18,"&lt;/content&gt;")</f>
        <v>&lt;content&gt;&lt;/content&gt;</v>
      </c>
      <c r="G17" s="1" t="str">
        <f>CONCATENATE("&lt;recording_location&gt;",'Raw Metadata'!Q18,"&lt;/recording_location&gt;")</f>
        <v>&lt;recording_location&gt;&lt;/recording_location&gt;</v>
      </c>
      <c r="H17" s="1" t="str">
        <f>CONCATENATE("&lt;recording_date&gt;",'Raw Metadata'!R18,"&lt;/recording_date&gt;")</f>
        <v>&lt;recording_date&gt;&lt;/recording_date&gt;</v>
      </c>
      <c r="I17" s="1" t="str">
        <f>CONCATENATE("&lt;fieldworkers&gt;",'Raw Metadata'!S18,"&lt;/fieldworkers&gt;")</f>
        <v>&lt;fieldworkers&gt;&lt;/fieldworkers&gt;</v>
      </c>
      <c r="J17" s="1" t="str">
        <f>CONCATENATE("&lt;origin&gt;",'Raw Metadata'!T18,"&lt;/origin&gt;")</f>
        <v>&lt;origin&gt;&lt;/origin&gt;</v>
      </c>
      <c r="K17" s="1" t="str">
        <f>CONCATENATE("&lt;speakers&gt;",'Raw Metadata'!V18,"&lt;/speakers&gt;")</f>
        <v>&lt;speakers&gt;&lt;/speakers&gt;</v>
      </c>
      <c r="L17" s="1" t="str">
        <f>CONCATENATE("&lt;filename_audio&gt;",'Raw Metadata'!B18,"&lt;/filename_audio&gt;")</f>
        <v>&lt;filename_audio&gt;&lt;/filename_audio&gt;</v>
      </c>
      <c r="M17" s="1" t="str">
        <f>CONCATENATE("&lt;filename_wav&gt;",'Raw Metadata'!C18,"&lt;/filename_wav&gt;")</f>
        <v>&lt;filename_wav&gt;.wav&lt;/filename_wav&gt;</v>
      </c>
      <c r="N17" s="1" t="str">
        <f>CONCATENATE("&lt;filename_mp3&gt;",'Raw Metadata'!D18,"&lt;/filename_mp3&gt;")</f>
        <v>&lt;filename_mp3&gt;.mp3&lt;/filename_mp3&gt;</v>
      </c>
      <c r="O17" s="1" t="str">
        <f>CONCATENATE("&lt;wav_quality&gt;",'Raw Metadata'!W18,"&lt;/wav_quality&gt;")</f>
        <v>&lt;wav_quality&gt;44.1 kHz, 16-bit sound depth (bit rate=705 kbps)&lt;/wav_quality&gt;</v>
      </c>
      <c r="P17" s="1" t="str">
        <f>CONCATENATE("&lt;mp3_quality&gt;",'Raw Metadata'!X18,"&lt;/mp3_quality&gt;")</f>
        <v>&lt;mp3_quality&gt;56 kbps&lt;/mp3_quality&gt;</v>
      </c>
      <c r="Q17" s="1" t="str">
        <f>CONCATENATE("&lt;original_medium&gt;",'Raw Metadata'!Y18,"&lt;/original_medium&gt;")</f>
        <v>&lt;original_medium&gt;&lt;/original_medium&gt;</v>
      </c>
      <c r="R17" s="1" t="str">
        <f>CONCATENATE("&lt;wordlist&gt;",'Raw Metadata'!E18,"&lt;/wordlist&gt;")</f>
        <v>&lt;wordlist&gt;&lt;/wordlist&gt;</v>
      </c>
      <c r="S17" s="1" t="str">
        <f>CONCATENATE("&lt;wordlist_entries&gt;",'Raw Metadata'!F18,"&lt;/wordlist_entries&gt;")</f>
        <v>&lt;wordlist_entries&gt;&lt;/wordlist_entries&gt;</v>
      </c>
      <c r="T17" s="1" t="str">
        <f>CONCATENATE("&lt;image_tif&gt;",'Raw Metadata'!I18,"&lt;/image_tif&gt;")</f>
        <v>&lt;image_tif&gt;&lt;/image_tif&gt;</v>
      </c>
      <c r="U17" s="1" t="str">
        <f>CONCATENATE("&lt;image_tif2&gt;",'Raw Metadata'!J18,"&lt;/image_tif2&gt;")</f>
        <v>&lt;image_tif2&gt;&lt;/image_tif2&gt;</v>
      </c>
      <c r="V17" s="1" t="str">
        <f>CONCATENATE("&lt;image_jpg&gt;",'Raw Metadata'!G18,"&lt;/image_jpg&gt;")</f>
        <v>&lt;image_jpg&gt;&lt;/image_jpg&gt;</v>
      </c>
      <c r="W17" s="1" t="str">
        <f>CONCATENATE("&lt;image_jpg2&gt;",'Raw Metadata'!H18,"&lt;/image_jpg2&gt;")</f>
        <v>&lt;image_jpg2&gt;&lt;/image_jpg2&gt;</v>
      </c>
      <c r="X17" s="1" t="str">
        <f>CONCATENATE("&lt;tif_quality&gt;",'Raw Metadata'!K18,"&lt;/tif_quality&gt;")</f>
        <v>&lt;tif_quality&gt;300 dpi&lt;/tif_quality&gt;</v>
      </c>
      <c r="Y17" s="1" t="str">
        <f>CONCATENATE("&lt;jpg_quality&gt;",'Raw Metadata'!L18,"&lt;/jpg_quality&gt;")</f>
        <v>&lt;jpg_quality&gt;300 dpi&lt;/jpg_quality&gt;</v>
      </c>
      <c r="Z17" s="1" t="str">
        <f>CONCATENATE("&lt;details&gt;",'Raw Metadata'!M18,"&lt;/details&gt;")</f>
        <v>&lt;details&gt;&lt;/details&gt;</v>
      </c>
      <c r="AA17" s="1" t="str">
        <f>CONCATENATE("&lt;rights&gt;",'Raw Metadata'!Z18,"&lt;/rights&gt;")</f>
        <v>&lt;rights&gt;This work is licensed under a Creative Commons license, available for viewing at http://creativecommons.org/licenses/by-nc/2.0/&lt;/rights&gt;</v>
      </c>
      <c r="AB17" s="1" t="str">
        <f>CONCATENATE("&lt;wordlist_no_repetition&gt;",'Raw Metadata'!AB18,"&lt;/wordlist_no_repetition&gt;")</f>
        <v>&lt;wordlist_no_repetition&gt;0&lt;/wordlist_no_repetition&gt;</v>
      </c>
      <c r="AC17" s="1" t="str">
        <f>CONCATENATE("&lt;link_within_wordlist&gt;",'Raw Metadata'!AD18,"&lt;/link_within_wordlist&gt;")</f>
        <v>&lt;link_within_wordlist&gt;#&lt;/link_within_wordlist&gt;</v>
      </c>
      <c r="AD17" s="1" t="s">
        <v>64</v>
      </c>
    </row>
    <row r="18" spans="1:30" ht="17.25">
      <c r="A18" s="1" t="s">
        <v>63</v>
      </c>
      <c r="B18" s="1" t="str">
        <f>CONCATENATE("&lt;entry&gt;",'Raw Metadata'!A19,"&lt;/entry&gt;")</f>
        <v>&lt;entry&gt;16&lt;/entry&gt;</v>
      </c>
      <c r="C18" s="1" t="str">
        <f>CONCATENATE("&lt;lang_name&gt;",'Raw Metadata'!N19,"&lt;/lang_name&gt;")</f>
        <v>&lt;lang_name&gt;&lt;/lang_name&gt;</v>
      </c>
      <c r="D18" s="1" t="str">
        <f>CONCATENATE("&lt;dialect&gt;",'Raw Metadata'!U19,"&lt;/dialect&gt;")</f>
        <v>&lt;dialect&gt;&lt;/dialect&gt;</v>
      </c>
      <c r="E18" s="1" t="str">
        <f>CONCATENATE("&lt;sil_code&gt;",'Raw Metadata'!O19,"&lt;/sil_code&gt;")</f>
        <v>&lt;sil_code&gt;&lt;/sil_code&gt;</v>
      </c>
      <c r="F18" s="1" t="str">
        <f>CONCATENATE("&lt;content&gt;",'Raw Metadata'!P19,"&lt;/content&gt;")</f>
        <v>&lt;content&gt;&lt;/content&gt;</v>
      </c>
      <c r="G18" s="1" t="str">
        <f>CONCATENATE("&lt;recording_location&gt;",'Raw Metadata'!Q19,"&lt;/recording_location&gt;")</f>
        <v>&lt;recording_location&gt;&lt;/recording_location&gt;</v>
      </c>
      <c r="H18" s="1" t="str">
        <f>CONCATENATE("&lt;recording_date&gt;",'Raw Metadata'!R19,"&lt;/recording_date&gt;")</f>
        <v>&lt;recording_date&gt;&lt;/recording_date&gt;</v>
      </c>
      <c r="I18" s="1" t="str">
        <f>CONCATENATE("&lt;fieldworkers&gt;",'Raw Metadata'!S19,"&lt;/fieldworkers&gt;")</f>
        <v>&lt;fieldworkers&gt;&lt;/fieldworkers&gt;</v>
      </c>
      <c r="J18" s="1" t="str">
        <f>CONCATENATE("&lt;origin&gt;",'Raw Metadata'!T19,"&lt;/origin&gt;")</f>
        <v>&lt;origin&gt;&lt;/origin&gt;</v>
      </c>
      <c r="K18" s="1" t="str">
        <f>CONCATENATE("&lt;speakers&gt;",'Raw Metadata'!V19,"&lt;/speakers&gt;")</f>
        <v>&lt;speakers&gt;&lt;/speakers&gt;</v>
      </c>
      <c r="L18" s="1" t="str">
        <f>CONCATENATE("&lt;filename_audio&gt;",'Raw Metadata'!B19,"&lt;/filename_audio&gt;")</f>
        <v>&lt;filename_audio&gt;&lt;/filename_audio&gt;</v>
      </c>
      <c r="M18" s="1" t="str">
        <f>CONCATENATE("&lt;filename_wav&gt;",'Raw Metadata'!C19,"&lt;/filename_wav&gt;")</f>
        <v>&lt;filename_wav&gt;.wav&lt;/filename_wav&gt;</v>
      </c>
      <c r="N18" s="1" t="str">
        <f>CONCATENATE("&lt;filename_mp3&gt;",'Raw Metadata'!D19,"&lt;/filename_mp3&gt;")</f>
        <v>&lt;filename_mp3&gt;.mp3&lt;/filename_mp3&gt;</v>
      </c>
      <c r="O18" s="1" t="str">
        <f>CONCATENATE("&lt;wav_quality&gt;",'Raw Metadata'!W19,"&lt;/wav_quality&gt;")</f>
        <v>&lt;wav_quality&gt;44.1 kHz, 16-bit sound depth (bit rate=705 kbps)&lt;/wav_quality&gt;</v>
      </c>
      <c r="P18" s="1" t="str">
        <f>CONCATENATE("&lt;mp3_quality&gt;",'Raw Metadata'!X19,"&lt;/mp3_quality&gt;")</f>
        <v>&lt;mp3_quality&gt;56 kbps&lt;/mp3_quality&gt;</v>
      </c>
      <c r="Q18" s="1" t="str">
        <f>CONCATENATE("&lt;original_medium&gt;",'Raw Metadata'!Y19,"&lt;/original_medium&gt;")</f>
        <v>&lt;original_medium&gt;&lt;/original_medium&gt;</v>
      </c>
      <c r="R18" s="1" t="str">
        <f>CONCATENATE("&lt;wordlist&gt;",'Raw Metadata'!E19,"&lt;/wordlist&gt;")</f>
        <v>&lt;wordlist&gt;&lt;/wordlist&gt;</v>
      </c>
      <c r="S18" s="1" t="str">
        <f>CONCATENATE("&lt;wordlist_entries&gt;",'Raw Metadata'!F19,"&lt;/wordlist_entries&gt;")</f>
        <v>&lt;wordlist_entries&gt;&lt;/wordlist_entries&gt;</v>
      </c>
      <c r="T18" s="1" t="str">
        <f>CONCATENATE("&lt;image_tif&gt;",'Raw Metadata'!I19,"&lt;/image_tif&gt;")</f>
        <v>&lt;image_tif&gt;&lt;/image_tif&gt;</v>
      </c>
      <c r="U18" s="1" t="str">
        <f>CONCATENATE("&lt;image_tif2&gt;",'Raw Metadata'!J19,"&lt;/image_tif2&gt;")</f>
        <v>&lt;image_tif2&gt;&lt;/image_tif2&gt;</v>
      </c>
      <c r="V18" s="1" t="str">
        <f>CONCATENATE("&lt;image_jpg&gt;",'Raw Metadata'!G19,"&lt;/image_jpg&gt;")</f>
        <v>&lt;image_jpg&gt;&lt;/image_jpg&gt;</v>
      </c>
      <c r="W18" s="1" t="str">
        <f>CONCATENATE("&lt;image_jpg2&gt;",'Raw Metadata'!H19,"&lt;/image_jpg2&gt;")</f>
        <v>&lt;image_jpg2&gt;&lt;/image_jpg2&gt;</v>
      </c>
      <c r="X18" s="1" t="str">
        <f>CONCATENATE("&lt;tif_quality&gt;",'Raw Metadata'!K19,"&lt;/tif_quality&gt;")</f>
        <v>&lt;tif_quality&gt;300 dpi&lt;/tif_quality&gt;</v>
      </c>
      <c r="Y18" s="1" t="str">
        <f>CONCATENATE("&lt;jpg_quality&gt;",'Raw Metadata'!L19,"&lt;/jpg_quality&gt;")</f>
        <v>&lt;jpg_quality&gt;300 dpi&lt;/jpg_quality&gt;</v>
      </c>
      <c r="Z18" s="1" t="str">
        <f>CONCATENATE("&lt;details&gt;",'Raw Metadata'!M19,"&lt;/details&gt;")</f>
        <v>&lt;details&gt;&lt;/details&gt;</v>
      </c>
      <c r="AA18" s="1" t="str">
        <f>CONCATENATE("&lt;rights&gt;",'Raw Metadata'!Z19,"&lt;/rights&gt;")</f>
        <v>&lt;rights&gt;This work is licensed under a Creative Commons license, available for viewing at http://creativecommons.org/licenses/by-nc/2.0/&lt;/rights&gt;</v>
      </c>
      <c r="AB18" s="1" t="str">
        <f>CONCATENATE("&lt;wordlist_no_repetition&gt;",'Raw Metadata'!AB19,"&lt;/wordlist_no_repetition&gt;")</f>
        <v>&lt;wordlist_no_repetition&gt;0&lt;/wordlist_no_repetition&gt;</v>
      </c>
      <c r="AC18" s="1" t="str">
        <f>CONCATENATE("&lt;link_within_wordlist&gt;",'Raw Metadata'!AD19,"&lt;/link_within_wordlist&gt;")</f>
        <v>&lt;link_within_wordlist&gt;#&lt;/link_within_wordlist&gt;</v>
      </c>
      <c r="AD18" s="1" t="s">
        <v>64</v>
      </c>
    </row>
    <row r="19" spans="1:30" ht="17.25">
      <c r="A19" s="1" t="s">
        <v>63</v>
      </c>
      <c r="B19" s="1" t="str">
        <f>CONCATENATE("&lt;entry&gt;",'Raw Metadata'!A20,"&lt;/entry&gt;")</f>
        <v>&lt;entry&gt;17&lt;/entry&gt;</v>
      </c>
      <c r="C19" s="1" t="str">
        <f>CONCATENATE("&lt;lang_name&gt;",'Raw Metadata'!N20,"&lt;/lang_name&gt;")</f>
        <v>&lt;lang_name&gt;&lt;/lang_name&gt;</v>
      </c>
      <c r="D19" s="1" t="str">
        <f>CONCATENATE("&lt;dialect&gt;",'Raw Metadata'!U20,"&lt;/dialect&gt;")</f>
        <v>&lt;dialect&gt;&lt;/dialect&gt;</v>
      </c>
      <c r="E19" s="1" t="str">
        <f>CONCATENATE("&lt;sil_code&gt;",'Raw Metadata'!O20,"&lt;/sil_code&gt;")</f>
        <v>&lt;sil_code&gt;&lt;/sil_code&gt;</v>
      </c>
      <c r="F19" s="1" t="str">
        <f>CONCATENATE("&lt;content&gt;",'Raw Metadata'!P20,"&lt;/content&gt;")</f>
        <v>&lt;content&gt;&lt;/content&gt;</v>
      </c>
      <c r="G19" s="1" t="str">
        <f>CONCATENATE("&lt;recording_location&gt;",'Raw Metadata'!Q20,"&lt;/recording_location&gt;")</f>
        <v>&lt;recording_location&gt;&lt;/recording_location&gt;</v>
      </c>
      <c r="H19" s="1" t="str">
        <f>CONCATENATE("&lt;recording_date&gt;",'Raw Metadata'!R20,"&lt;/recording_date&gt;")</f>
        <v>&lt;recording_date&gt;&lt;/recording_date&gt;</v>
      </c>
      <c r="I19" s="1" t="str">
        <f>CONCATENATE("&lt;fieldworkers&gt;",'Raw Metadata'!S20,"&lt;/fieldworkers&gt;")</f>
        <v>&lt;fieldworkers&gt;&lt;/fieldworkers&gt;</v>
      </c>
      <c r="J19" s="1" t="str">
        <f>CONCATENATE("&lt;origin&gt;",'Raw Metadata'!T20,"&lt;/origin&gt;")</f>
        <v>&lt;origin&gt;&lt;/origin&gt;</v>
      </c>
      <c r="K19" s="1" t="str">
        <f>CONCATENATE("&lt;speakers&gt;",'Raw Metadata'!V20,"&lt;/speakers&gt;")</f>
        <v>&lt;speakers&gt;&lt;/speakers&gt;</v>
      </c>
      <c r="L19" s="1" t="str">
        <f>CONCATENATE("&lt;filename_audio&gt;",'Raw Metadata'!B20,"&lt;/filename_audio&gt;")</f>
        <v>&lt;filename_audio&gt;&lt;/filename_audio&gt;</v>
      </c>
      <c r="M19" s="1" t="str">
        <f>CONCATENATE("&lt;filename_wav&gt;",'Raw Metadata'!C20,"&lt;/filename_wav&gt;")</f>
        <v>&lt;filename_wav&gt;.wav&lt;/filename_wav&gt;</v>
      </c>
      <c r="N19" s="1" t="str">
        <f>CONCATENATE("&lt;filename_mp3&gt;",'Raw Metadata'!D20,"&lt;/filename_mp3&gt;")</f>
        <v>&lt;filename_mp3&gt;.mp3&lt;/filename_mp3&gt;</v>
      </c>
      <c r="O19" s="1" t="str">
        <f>CONCATENATE("&lt;wav_quality&gt;",'Raw Metadata'!W20,"&lt;/wav_quality&gt;")</f>
        <v>&lt;wav_quality&gt;44.1 kHz, 16-bit sound depth (bit rate=705 kbps)&lt;/wav_quality&gt;</v>
      </c>
      <c r="P19" s="1" t="str">
        <f>CONCATENATE("&lt;mp3_quality&gt;",'Raw Metadata'!X20,"&lt;/mp3_quality&gt;")</f>
        <v>&lt;mp3_quality&gt;56 kbps&lt;/mp3_quality&gt;</v>
      </c>
      <c r="Q19" s="1" t="str">
        <f>CONCATENATE("&lt;original_medium&gt;",'Raw Metadata'!Y20,"&lt;/original_medium&gt;")</f>
        <v>&lt;original_medium&gt;&lt;/original_medium&gt;</v>
      </c>
      <c r="R19" s="1" t="str">
        <f>CONCATENATE("&lt;wordlist&gt;",'Raw Metadata'!E20,"&lt;/wordlist&gt;")</f>
        <v>&lt;wordlist&gt;&lt;/wordlist&gt;</v>
      </c>
      <c r="S19" s="1" t="str">
        <f>CONCATENATE("&lt;wordlist_entries&gt;",'Raw Metadata'!F20,"&lt;/wordlist_entries&gt;")</f>
        <v>&lt;wordlist_entries&gt;&lt;/wordlist_entries&gt;</v>
      </c>
      <c r="T19" s="1" t="str">
        <f>CONCATENATE("&lt;image_tif&gt;",'Raw Metadata'!I20,"&lt;/image_tif&gt;")</f>
        <v>&lt;image_tif&gt;&lt;/image_tif&gt;</v>
      </c>
      <c r="U19" s="1" t="str">
        <f>CONCATENATE("&lt;image_tif2&gt;",'Raw Metadata'!J20,"&lt;/image_tif2&gt;")</f>
        <v>&lt;image_tif2&gt;&lt;/image_tif2&gt;</v>
      </c>
      <c r="V19" s="1" t="str">
        <f>CONCATENATE("&lt;image_jpg&gt;",'Raw Metadata'!G20,"&lt;/image_jpg&gt;")</f>
        <v>&lt;image_jpg&gt;&lt;/image_jpg&gt;</v>
      </c>
      <c r="W19" s="1" t="str">
        <f>CONCATENATE("&lt;image_jpg2&gt;",'Raw Metadata'!H20,"&lt;/image_jpg2&gt;")</f>
        <v>&lt;image_jpg2&gt;&lt;/image_jpg2&gt;</v>
      </c>
      <c r="X19" s="1" t="str">
        <f>CONCATENATE("&lt;tif_quality&gt;",'Raw Metadata'!K20,"&lt;/tif_quality&gt;")</f>
        <v>&lt;tif_quality&gt;300 dpi&lt;/tif_quality&gt;</v>
      </c>
      <c r="Y19" s="1" t="str">
        <f>CONCATENATE("&lt;jpg_quality&gt;",'Raw Metadata'!L20,"&lt;/jpg_quality&gt;")</f>
        <v>&lt;jpg_quality&gt;300 dpi&lt;/jpg_quality&gt;</v>
      </c>
      <c r="Z19" s="1" t="str">
        <f>CONCATENATE("&lt;details&gt;",'Raw Metadata'!M20,"&lt;/details&gt;")</f>
        <v>&lt;details&gt;&lt;/details&gt;</v>
      </c>
      <c r="AA19" s="1" t="str">
        <f>CONCATENATE("&lt;rights&gt;",'Raw Metadata'!Z20,"&lt;/rights&gt;")</f>
        <v>&lt;rights&gt;This work is licensed under a Creative Commons license, available for viewing at http://creativecommons.org/licenses/by-nc/2.0/&lt;/rights&gt;</v>
      </c>
      <c r="AB19" s="1" t="str">
        <f>CONCATENATE("&lt;wordlist_no_repetition&gt;",'Raw Metadata'!AB20,"&lt;/wordlist_no_repetition&gt;")</f>
        <v>&lt;wordlist_no_repetition&gt;0&lt;/wordlist_no_repetition&gt;</v>
      </c>
      <c r="AC19" s="1" t="str">
        <f>CONCATENATE("&lt;link_within_wordlist&gt;",'Raw Metadata'!AD20,"&lt;/link_within_wordlist&gt;")</f>
        <v>&lt;link_within_wordlist&gt;#&lt;/link_within_wordlist&gt;</v>
      </c>
      <c r="AD19" s="1" t="s">
        <v>64</v>
      </c>
    </row>
    <row r="20" spans="1:30" ht="17.25">
      <c r="A20" s="1" t="s">
        <v>63</v>
      </c>
      <c r="B20" s="1" t="str">
        <f>CONCATENATE("&lt;entry&gt;",'Raw Metadata'!A21,"&lt;/entry&gt;")</f>
        <v>&lt;entry&gt;18&lt;/entry&gt;</v>
      </c>
      <c r="C20" s="1" t="str">
        <f>CONCATENATE("&lt;lang_name&gt;",'Raw Metadata'!N21,"&lt;/lang_name&gt;")</f>
        <v>&lt;lang_name&gt;&lt;/lang_name&gt;</v>
      </c>
      <c r="D20" s="1" t="str">
        <f>CONCATENATE("&lt;dialect&gt;",'Raw Metadata'!U21,"&lt;/dialect&gt;")</f>
        <v>&lt;dialect&gt;&lt;/dialect&gt;</v>
      </c>
      <c r="E20" s="1" t="str">
        <f>CONCATENATE("&lt;sil_code&gt;",'Raw Metadata'!O21,"&lt;/sil_code&gt;")</f>
        <v>&lt;sil_code&gt;&lt;/sil_code&gt;</v>
      </c>
      <c r="F20" s="1" t="str">
        <f>CONCATENATE("&lt;content&gt;",'Raw Metadata'!P21,"&lt;/content&gt;")</f>
        <v>&lt;content&gt;&lt;/content&gt;</v>
      </c>
      <c r="G20" s="1" t="str">
        <f>CONCATENATE("&lt;recording_location&gt;",'Raw Metadata'!Q21,"&lt;/recording_location&gt;")</f>
        <v>&lt;recording_location&gt;&lt;/recording_location&gt;</v>
      </c>
      <c r="H20" s="1" t="str">
        <f>CONCATENATE("&lt;recording_date&gt;",'Raw Metadata'!R21,"&lt;/recording_date&gt;")</f>
        <v>&lt;recording_date&gt;&lt;/recording_date&gt;</v>
      </c>
      <c r="I20" s="1" t="str">
        <f>CONCATENATE("&lt;fieldworkers&gt;",'Raw Metadata'!S21,"&lt;/fieldworkers&gt;")</f>
        <v>&lt;fieldworkers&gt;&lt;/fieldworkers&gt;</v>
      </c>
      <c r="J20" s="1" t="str">
        <f>CONCATENATE("&lt;origin&gt;",'Raw Metadata'!T21,"&lt;/origin&gt;")</f>
        <v>&lt;origin&gt;&lt;/origin&gt;</v>
      </c>
      <c r="K20" s="1" t="str">
        <f>CONCATENATE("&lt;speakers&gt;",'Raw Metadata'!V21,"&lt;/speakers&gt;")</f>
        <v>&lt;speakers&gt;&lt;/speakers&gt;</v>
      </c>
      <c r="L20" s="1" t="str">
        <f>CONCATENATE("&lt;filename_audio&gt;",'Raw Metadata'!B21,"&lt;/filename_audio&gt;")</f>
        <v>&lt;filename_audio&gt;&lt;/filename_audio&gt;</v>
      </c>
      <c r="M20" s="1" t="str">
        <f>CONCATENATE("&lt;filename_wav&gt;",'Raw Metadata'!C21,"&lt;/filename_wav&gt;")</f>
        <v>&lt;filename_wav&gt;.wav&lt;/filename_wav&gt;</v>
      </c>
      <c r="N20" s="1" t="str">
        <f>CONCATENATE("&lt;filename_mp3&gt;",'Raw Metadata'!D21,"&lt;/filename_mp3&gt;")</f>
        <v>&lt;filename_mp3&gt;.mp3&lt;/filename_mp3&gt;</v>
      </c>
      <c r="O20" s="1" t="str">
        <f>CONCATENATE("&lt;wav_quality&gt;",'Raw Metadata'!W21,"&lt;/wav_quality&gt;")</f>
        <v>&lt;wav_quality&gt;44.1 kHz, 16-bit sound depth (bit rate=705 kbps)&lt;/wav_quality&gt;</v>
      </c>
      <c r="P20" s="1" t="str">
        <f>CONCATENATE("&lt;mp3_quality&gt;",'Raw Metadata'!X21,"&lt;/mp3_quality&gt;")</f>
        <v>&lt;mp3_quality&gt;56 kbps&lt;/mp3_quality&gt;</v>
      </c>
      <c r="Q20" s="1" t="str">
        <f>CONCATENATE("&lt;original_medium&gt;",'Raw Metadata'!Y21,"&lt;/original_medium&gt;")</f>
        <v>&lt;original_medium&gt;&lt;/original_medium&gt;</v>
      </c>
      <c r="R20" s="1" t="str">
        <f>CONCATENATE("&lt;wordlist&gt;",'Raw Metadata'!E21,"&lt;/wordlist&gt;")</f>
        <v>&lt;wordlist&gt;&lt;/wordlist&gt;</v>
      </c>
      <c r="S20" s="1" t="str">
        <f>CONCATENATE("&lt;wordlist_entries&gt;",'Raw Metadata'!F21,"&lt;/wordlist_entries&gt;")</f>
        <v>&lt;wordlist_entries&gt;&lt;/wordlist_entries&gt;</v>
      </c>
      <c r="T20" s="1" t="str">
        <f>CONCATENATE("&lt;image_tif&gt;",'Raw Metadata'!I21,"&lt;/image_tif&gt;")</f>
        <v>&lt;image_tif&gt;&lt;/image_tif&gt;</v>
      </c>
      <c r="U20" s="1" t="str">
        <f>CONCATENATE("&lt;image_tif2&gt;",'Raw Metadata'!J21,"&lt;/image_tif2&gt;")</f>
        <v>&lt;image_tif2&gt;&lt;/image_tif2&gt;</v>
      </c>
      <c r="V20" s="1" t="str">
        <f>CONCATENATE("&lt;image_jpg&gt;",'Raw Metadata'!G21,"&lt;/image_jpg&gt;")</f>
        <v>&lt;image_jpg&gt;&lt;/image_jpg&gt;</v>
      </c>
      <c r="W20" s="1" t="str">
        <f>CONCATENATE("&lt;image_jpg2&gt;",'Raw Metadata'!H21,"&lt;/image_jpg2&gt;")</f>
        <v>&lt;image_jpg2&gt;&lt;/image_jpg2&gt;</v>
      </c>
      <c r="X20" s="1" t="str">
        <f>CONCATENATE("&lt;tif_quality&gt;",'Raw Metadata'!K21,"&lt;/tif_quality&gt;")</f>
        <v>&lt;tif_quality&gt;300 dpi&lt;/tif_quality&gt;</v>
      </c>
      <c r="Y20" s="1" t="str">
        <f>CONCATENATE("&lt;jpg_quality&gt;",'Raw Metadata'!L21,"&lt;/jpg_quality&gt;")</f>
        <v>&lt;jpg_quality&gt;300 dpi&lt;/jpg_quality&gt;</v>
      </c>
      <c r="Z20" s="1" t="str">
        <f>CONCATENATE("&lt;details&gt;",'Raw Metadata'!M21,"&lt;/details&gt;")</f>
        <v>&lt;details&gt;&lt;/details&gt;</v>
      </c>
      <c r="AA20" s="1" t="str">
        <f>CONCATENATE("&lt;rights&gt;",'Raw Metadata'!Z21,"&lt;/rights&gt;")</f>
        <v>&lt;rights&gt;This work is licensed under a Creative Commons license, available for viewing at http://creativecommons.org/licenses/by-nc/2.0/&lt;/rights&gt;</v>
      </c>
      <c r="AB20" s="1" t="str">
        <f>CONCATENATE("&lt;wordlist_no_repetition&gt;",'Raw Metadata'!AB21,"&lt;/wordlist_no_repetition&gt;")</f>
        <v>&lt;wordlist_no_repetition&gt;0&lt;/wordlist_no_repetition&gt;</v>
      </c>
      <c r="AC20" s="1" t="str">
        <f>CONCATENATE("&lt;link_within_wordlist&gt;",'Raw Metadata'!AD21,"&lt;/link_within_wordlist&gt;")</f>
        <v>&lt;link_within_wordlist&gt;#&lt;/link_within_wordlist&gt;</v>
      </c>
      <c r="AD20" s="1" t="s">
        <v>64</v>
      </c>
    </row>
    <row r="21" spans="1:30" ht="17.25">
      <c r="A21" s="1" t="s">
        <v>63</v>
      </c>
      <c r="B21" s="1" t="str">
        <f>CONCATENATE("&lt;entry&gt;",'Raw Metadata'!A22,"&lt;/entry&gt;")</f>
        <v>&lt;entry&gt;19&lt;/entry&gt;</v>
      </c>
      <c r="C21" s="1" t="str">
        <f>CONCATENATE("&lt;lang_name&gt;",'Raw Metadata'!N22,"&lt;/lang_name&gt;")</f>
        <v>&lt;lang_name&gt;&lt;/lang_name&gt;</v>
      </c>
      <c r="D21" s="1" t="str">
        <f>CONCATENATE("&lt;dialect&gt;",'Raw Metadata'!U22,"&lt;/dialect&gt;")</f>
        <v>&lt;dialect&gt;&lt;/dialect&gt;</v>
      </c>
      <c r="E21" s="1" t="str">
        <f>CONCATENATE("&lt;sil_code&gt;",'Raw Metadata'!O22,"&lt;/sil_code&gt;")</f>
        <v>&lt;sil_code&gt;&lt;/sil_code&gt;</v>
      </c>
      <c r="F21" s="1" t="str">
        <f>CONCATENATE("&lt;content&gt;",'Raw Metadata'!P22,"&lt;/content&gt;")</f>
        <v>&lt;content&gt;&lt;/content&gt;</v>
      </c>
      <c r="G21" s="1" t="str">
        <f>CONCATENATE("&lt;recording_location&gt;",'Raw Metadata'!Q22,"&lt;/recording_location&gt;")</f>
        <v>&lt;recording_location&gt;&lt;/recording_location&gt;</v>
      </c>
      <c r="H21" s="1" t="str">
        <f>CONCATENATE("&lt;recording_date&gt;",'Raw Metadata'!R22,"&lt;/recording_date&gt;")</f>
        <v>&lt;recording_date&gt;&lt;/recording_date&gt;</v>
      </c>
      <c r="I21" s="1" t="str">
        <f>CONCATENATE("&lt;fieldworkers&gt;",'Raw Metadata'!S22,"&lt;/fieldworkers&gt;")</f>
        <v>&lt;fieldworkers&gt;&lt;/fieldworkers&gt;</v>
      </c>
      <c r="J21" s="1" t="str">
        <f>CONCATENATE("&lt;origin&gt;",'Raw Metadata'!T22,"&lt;/origin&gt;")</f>
        <v>&lt;origin&gt;&lt;/origin&gt;</v>
      </c>
      <c r="K21" s="1" t="str">
        <f>CONCATENATE("&lt;speakers&gt;",'Raw Metadata'!V22,"&lt;/speakers&gt;")</f>
        <v>&lt;speakers&gt;&lt;/speakers&gt;</v>
      </c>
      <c r="L21" s="1" t="str">
        <f>CONCATENATE("&lt;filename_audio&gt;",'Raw Metadata'!B22,"&lt;/filename_audio&gt;")</f>
        <v>&lt;filename_audio&gt;&lt;/filename_audio&gt;</v>
      </c>
      <c r="M21" s="1" t="str">
        <f>CONCATENATE("&lt;filename_wav&gt;",'Raw Metadata'!C22,"&lt;/filename_wav&gt;")</f>
        <v>&lt;filename_wav&gt;.wav&lt;/filename_wav&gt;</v>
      </c>
      <c r="N21" s="1" t="str">
        <f>CONCATENATE("&lt;filename_mp3&gt;",'Raw Metadata'!D22,"&lt;/filename_mp3&gt;")</f>
        <v>&lt;filename_mp3&gt;.mp3&lt;/filename_mp3&gt;</v>
      </c>
      <c r="O21" s="1" t="str">
        <f>CONCATENATE("&lt;wav_quality&gt;",'Raw Metadata'!W22,"&lt;/wav_quality&gt;")</f>
        <v>&lt;wav_quality&gt;44.1 kHz, 16-bit sound depth (bit rate=705 kbps)&lt;/wav_quality&gt;</v>
      </c>
      <c r="P21" s="1" t="str">
        <f>CONCATENATE("&lt;mp3_quality&gt;",'Raw Metadata'!X22,"&lt;/mp3_quality&gt;")</f>
        <v>&lt;mp3_quality&gt;56 kbps&lt;/mp3_quality&gt;</v>
      </c>
      <c r="Q21" s="1" t="str">
        <f>CONCATENATE("&lt;original_medium&gt;",'Raw Metadata'!Y22,"&lt;/original_medium&gt;")</f>
        <v>&lt;original_medium&gt;&lt;/original_medium&gt;</v>
      </c>
      <c r="R21" s="1" t="str">
        <f>CONCATENATE("&lt;wordlist&gt;",'Raw Metadata'!E22,"&lt;/wordlist&gt;")</f>
        <v>&lt;wordlist&gt;&lt;/wordlist&gt;</v>
      </c>
      <c r="S21" s="1" t="str">
        <f>CONCATENATE("&lt;wordlist_entries&gt;",'Raw Metadata'!F22,"&lt;/wordlist_entries&gt;")</f>
        <v>&lt;wordlist_entries&gt;&lt;/wordlist_entries&gt;</v>
      </c>
      <c r="T21" s="1" t="str">
        <f>CONCATENATE("&lt;image_tif&gt;",'Raw Metadata'!I22,"&lt;/image_tif&gt;")</f>
        <v>&lt;image_tif&gt;&lt;/image_tif&gt;</v>
      </c>
      <c r="U21" s="1" t="str">
        <f>CONCATENATE("&lt;image_tif2&gt;",'Raw Metadata'!J22,"&lt;/image_tif2&gt;")</f>
        <v>&lt;image_tif2&gt;&lt;/image_tif2&gt;</v>
      </c>
      <c r="V21" s="1" t="str">
        <f>CONCATENATE("&lt;image_jpg&gt;",'Raw Metadata'!G22,"&lt;/image_jpg&gt;")</f>
        <v>&lt;image_jpg&gt;&lt;/image_jpg&gt;</v>
      </c>
      <c r="W21" s="1" t="str">
        <f>CONCATENATE("&lt;image_jpg2&gt;",'Raw Metadata'!H22,"&lt;/image_jpg2&gt;")</f>
        <v>&lt;image_jpg2&gt;&lt;/image_jpg2&gt;</v>
      </c>
      <c r="X21" s="1" t="str">
        <f>CONCATENATE("&lt;tif_quality&gt;",'Raw Metadata'!K22,"&lt;/tif_quality&gt;")</f>
        <v>&lt;tif_quality&gt;300 dpi&lt;/tif_quality&gt;</v>
      </c>
      <c r="Y21" s="1" t="str">
        <f>CONCATENATE("&lt;jpg_quality&gt;",'Raw Metadata'!L22,"&lt;/jpg_quality&gt;")</f>
        <v>&lt;jpg_quality&gt;300 dpi&lt;/jpg_quality&gt;</v>
      </c>
      <c r="Z21" s="1" t="str">
        <f>CONCATENATE("&lt;details&gt;",'Raw Metadata'!M22,"&lt;/details&gt;")</f>
        <v>&lt;details&gt;&lt;/details&gt;</v>
      </c>
      <c r="AA21" s="1" t="str">
        <f>CONCATENATE("&lt;rights&gt;",'Raw Metadata'!Z22,"&lt;/rights&gt;")</f>
        <v>&lt;rights&gt;This work is licensed under a Creative Commons license, available for viewing at http://creativecommons.org/licenses/by-nc/2.0/&lt;/rights&gt;</v>
      </c>
      <c r="AB21" s="1" t="str">
        <f>CONCATENATE("&lt;wordlist_no_repetition&gt;",'Raw Metadata'!AB22,"&lt;/wordlist_no_repetition&gt;")</f>
        <v>&lt;wordlist_no_repetition&gt;0&lt;/wordlist_no_repetition&gt;</v>
      </c>
      <c r="AC21" s="1" t="str">
        <f>CONCATENATE("&lt;link_within_wordlist&gt;",'Raw Metadata'!AD22,"&lt;/link_within_wordlist&gt;")</f>
        <v>&lt;link_within_wordlist&gt;#&lt;/link_within_wordlist&gt;</v>
      </c>
      <c r="AD21" s="1" t="s">
        <v>64</v>
      </c>
    </row>
    <row r="22" spans="1:30" ht="17.25">
      <c r="A22" s="1" t="s">
        <v>63</v>
      </c>
      <c r="B22" s="1" t="str">
        <f>CONCATENATE("&lt;entry&gt;",'Raw Metadata'!A23,"&lt;/entry&gt;")</f>
        <v>&lt;entry&gt;20&lt;/entry&gt;</v>
      </c>
      <c r="C22" s="1" t="str">
        <f>CONCATENATE("&lt;lang_name&gt;",'Raw Metadata'!N23,"&lt;/lang_name&gt;")</f>
        <v>&lt;lang_name&gt;&lt;/lang_name&gt;</v>
      </c>
      <c r="D22" s="1" t="str">
        <f>CONCATENATE("&lt;dialect&gt;",'Raw Metadata'!U23,"&lt;/dialect&gt;")</f>
        <v>&lt;dialect&gt;&lt;/dialect&gt;</v>
      </c>
      <c r="E22" s="1" t="str">
        <f>CONCATENATE("&lt;sil_code&gt;",'Raw Metadata'!O23,"&lt;/sil_code&gt;")</f>
        <v>&lt;sil_code&gt;&lt;/sil_code&gt;</v>
      </c>
      <c r="F22" s="1" t="str">
        <f>CONCATENATE("&lt;content&gt;",'Raw Metadata'!P23,"&lt;/content&gt;")</f>
        <v>&lt;content&gt;&lt;/content&gt;</v>
      </c>
      <c r="G22" s="1" t="str">
        <f>CONCATENATE("&lt;recording_location&gt;",'Raw Metadata'!Q23,"&lt;/recording_location&gt;")</f>
        <v>&lt;recording_location&gt;&lt;/recording_location&gt;</v>
      </c>
      <c r="H22" s="1" t="str">
        <f>CONCATENATE("&lt;recording_date&gt;",'Raw Metadata'!R23,"&lt;/recording_date&gt;")</f>
        <v>&lt;recording_date&gt;&lt;/recording_date&gt;</v>
      </c>
      <c r="I22" s="1" t="str">
        <f>CONCATENATE("&lt;fieldworkers&gt;",'Raw Metadata'!S23,"&lt;/fieldworkers&gt;")</f>
        <v>&lt;fieldworkers&gt;&lt;/fieldworkers&gt;</v>
      </c>
      <c r="J22" s="1" t="str">
        <f>CONCATENATE("&lt;origin&gt;",'Raw Metadata'!T23,"&lt;/origin&gt;")</f>
        <v>&lt;origin&gt;&lt;/origin&gt;</v>
      </c>
      <c r="K22" s="1" t="str">
        <f>CONCATENATE("&lt;speakers&gt;",'Raw Metadata'!V23,"&lt;/speakers&gt;")</f>
        <v>&lt;speakers&gt;&lt;/speakers&gt;</v>
      </c>
      <c r="L22" s="1" t="str">
        <f>CONCATENATE("&lt;filename_audio&gt;",'Raw Metadata'!B23,"&lt;/filename_audio&gt;")</f>
        <v>&lt;filename_audio&gt;&lt;/filename_audio&gt;</v>
      </c>
      <c r="M22" s="1" t="str">
        <f>CONCATENATE("&lt;filename_wav&gt;",'Raw Metadata'!C23,"&lt;/filename_wav&gt;")</f>
        <v>&lt;filename_wav&gt;.wav&lt;/filename_wav&gt;</v>
      </c>
      <c r="N22" s="1" t="str">
        <f>CONCATENATE("&lt;filename_mp3&gt;",'Raw Metadata'!D23,"&lt;/filename_mp3&gt;")</f>
        <v>&lt;filename_mp3&gt;.mp3&lt;/filename_mp3&gt;</v>
      </c>
      <c r="O22" s="1" t="str">
        <f>CONCATENATE("&lt;wav_quality&gt;",'Raw Metadata'!W23,"&lt;/wav_quality&gt;")</f>
        <v>&lt;wav_quality&gt;44.1 kHz, 16-bit sound depth (bit rate=705 kbps)&lt;/wav_quality&gt;</v>
      </c>
      <c r="P22" s="1" t="str">
        <f>CONCATENATE("&lt;mp3_quality&gt;",'Raw Metadata'!X23,"&lt;/mp3_quality&gt;")</f>
        <v>&lt;mp3_quality&gt;56 kbps&lt;/mp3_quality&gt;</v>
      </c>
      <c r="Q22" s="1" t="str">
        <f>CONCATENATE("&lt;original_medium&gt;",'Raw Metadata'!Y23,"&lt;/original_medium&gt;")</f>
        <v>&lt;original_medium&gt;&lt;/original_medium&gt;</v>
      </c>
      <c r="R22" s="1" t="str">
        <f>CONCATENATE("&lt;wordlist&gt;",'Raw Metadata'!E23,"&lt;/wordlist&gt;")</f>
        <v>&lt;wordlist&gt;&lt;/wordlist&gt;</v>
      </c>
      <c r="S22" s="1" t="str">
        <f>CONCATENATE("&lt;wordlist_entries&gt;",'Raw Metadata'!F23,"&lt;/wordlist_entries&gt;")</f>
        <v>&lt;wordlist_entries&gt;&lt;/wordlist_entries&gt;</v>
      </c>
      <c r="T22" s="1" t="str">
        <f>CONCATENATE("&lt;image_tif&gt;",'Raw Metadata'!I23,"&lt;/image_tif&gt;")</f>
        <v>&lt;image_tif&gt;&lt;/image_tif&gt;</v>
      </c>
      <c r="U22" s="1" t="str">
        <f>CONCATENATE("&lt;image_tif2&gt;",'Raw Metadata'!J23,"&lt;/image_tif2&gt;")</f>
        <v>&lt;image_tif2&gt;&lt;/image_tif2&gt;</v>
      </c>
      <c r="V22" s="1" t="str">
        <f>CONCATENATE("&lt;image_jpg&gt;",'Raw Metadata'!G23,"&lt;/image_jpg&gt;")</f>
        <v>&lt;image_jpg&gt;&lt;/image_jpg&gt;</v>
      </c>
      <c r="W22" s="1" t="str">
        <f>CONCATENATE("&lt;image_jpg2&gt;",'Raw Metadata'!H23,"&lt;/image_jpg2&gt;")</f>
        <v>&lt;image_jpg2&gt;&lt;/image_jpg2&gt;</v>
      </c>
      <c r="X22" s="1" t="str">
        <f>CONCATENATE("&lt;tif_quality&gt;",'Raw Metadata'!K23,"&lt;/tif_quality&gt;")</f>
        <v>&lt;tif_quality&gt;300 dpi&lt;/tif_quality&gt;</v>
      </c>
      <c r="Y22" s="1" t="str">
        <f>CONCATENATE("&lt;jpg_quality&gt;",'Raw Metadata'!L23,"&lt;/jpg_quality&gt;")</f>
        <v>&lt;jpg_quality&gt;300 dpi&lt;/jpg_quality&gt;</v>
      </c>
      <c r="Z22" s="1" t="str">
        <f>CONCATENATE("&lt;details&gt;",'Raw Metadata'!M23,"&lt;/details&gt;")</f>
        <v>&lt;details&gt;&lt;/details&gt;</v>
      </c>
      <c r="AA22" s="1" t="str">
        <f>CONCATENATE("&lt;rights&gt;",'Raw Metadata'!Z23,"&lt;/rights&gt;")</f>
        <v>&lt;rights&gt;This work is licensed under a Creative Commons license, available for viewing at http://creativecommons.org/licenses/by-nc/2.0/&lt;/rights&gt;</v>
      </c>
      <c r="AB22" s="1" t="str">
        <f>CONCATENATE("&lt;wordlist_no_repetition&gt;",'Raw Metadata'!AB23,"&lt;/wordlist_no_repetition&gt;")</f>
        <v>&lt;wordlist_no_repetition&gt;0&lt;/wordlist_no_repetition&gt;</v>
      </c>
      <c r="AC22" s="1" t="str">
        <f>CONCATENATE("&lt;link_within_wordlist&gt;",'Raw Metadata'!AD23,"&lt;/link_within_wordlist&gt;")</f>
        <v>&lt;link_within_wordlist&gt;#&lt;/link_within_wordlist&gt;</v>
      </c>
      <c r="AD22" s="1" t="s">
        <v>64</v>
      </c>
    </row>
    <row r="23" ht="17.25">
      <c r="A23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lt</cp:lastModifiedBy>
  <dcterms:created xsi:type="dcterms:W3CDTF">2007-10-05T20:44:33Z</dcterms:created>
  <dcterms:modified xsi:type="dcterms:W3CDTF">2007-10-10T23:51:26Z</dcterms:modified>
  <cp:category/>
  <cp:version/>
  <cp:contentType/>
  <cp:contentStatus/>
</cp:coreProperties>
</file>