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955" tabRatio="744" activeTab="1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<sst xmlns="http://schemas.openxmlformats.org/spreadsheetml/2006/main" count="104" uniqueCount="83">
  <si>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</si>
  <si>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</si>
  <si>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</si>
  <si>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</si>
  <si>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</si>
  <si>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</si>
  <si>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</si>
  <si>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</si>
  <si>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Word List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</si>
  <si>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</si>
  <si>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</si>
  <si>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</si>
  <si>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</si>
  <si>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</si>
  <si>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</si>
  <si>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</si>
  <si>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</si>
  <si>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</si>
  <si>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</si>
  <si>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</si>
  <si>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</si>
  <si>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</si>
  <si>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56 kpbs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</si>
  <si>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</si>
  <si>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</si>
  <si>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</si>
  <si>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</si>
  <si>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</si>
  <si>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</si>
  <si>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</si>
  <si>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</si>
  <si>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</si>
  <si>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</si>
  <si>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</si>
  <si>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</si>
  <si>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</si>
  <si>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</si>
  <si>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</si>
  <si>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</si>
  <si>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</si>
  <si>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</si>
  <si>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</si>
  <si>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</si>
  <si>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</si>
  <si>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</si>
  <si>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</si>
  <si>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</si>
  <si>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</si>
  <si>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</si>
  <si>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</si>
  <si>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</si>
  <si>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</si>
  <si>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</si>
  <si>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</si>
  <si>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</si>
  <si>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</si>
  <si>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</si>
  <si>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</si>
  <si>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</si>
  <si>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</si>
  <si>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</si>
  <si>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</si>
  <si>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Unicode Text Entries</t>
  </si>
  <si>
    <t>Speaker(s)</t>
  </si>
  <si>
    <t>Peter Ladefoged</t>
  </si>
  <si>
    <t>Fieldworkers</t>
  </si>
  <si>
    <t>nwe_word-list_1962_01</t>
  </si>
  <si>
    <t>nwe_word-list_1962_01.wav</t>
  </si>
  <si>
    <t>nwe_word-list_1962_01.mp3</t>
  </si>
  <si>
    <t>nwe_word-list_1962_01.html</t>
  </si>
  <si>
    <t>1 - 26</t>
  </si>
  <si>
    <t>nwe_word-list_1962_01.jpg</t>
  </si>
  <si>
    <t>nwe_word-list_1962_01.tif</t>
  </si>
  <si>
    <t>Ngwe</t>
  </si>
  <si>
    <t>NWE</t>
  </si>
  <si>
    <t>West Africa; speaker is from Fontem, Mamfe, Cameroon</t>
  </si>
  <si>
    <t>16 May, 1962</t>
  </si>
  <si>
    <t>Bernard Foretia</t>
  </si>
  <si>
    <t>44.1 K, 16-bit sound depth (bit rate=705 kpbs)</t>
  </si>
  <si>
    <t>reel tape</t>
  </si>
  <si>
    <t>nwe_word-list_1962_02</t>
  </si>
  <si>
    <t>nwe_word-list_1962_02.wav</t>
  </si>
  <si>
    <t>nwe_word-list_1962_02.mp3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</si>
</sst>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workbookViewId="0" topLeftCell="A1">
      <pane xSplit="12825" topLeftCell="Y1" activePane="topRight" state="split"/>
      <selection pane="topLeft" activeCell="A1" sqref="A1:Y3"/>
      <selection pane="topRight" activeCell="Z14" sqref="Z14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0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23.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2:28" ht="20.25">
      <c r="B1" t="s">
        <v>17</v>
      </c>
      <c r="C1" t="s">
        <v>13</v>
      </c>
      <c r="D1" t="s">
        <v>14</v>
      </c>
      <c r="E1" t="s">
        <v>55</v>
      </c>
      <c r="F1" t="s">
        <v>62</v>
      </c>
      <c r="G1" t="s">
        <v>12</v>
      </c>
      <c r="H1" t="s">
        <v>46</v>
      </c>
      <c r="I1" t="s">
        <v>11</v>
      </c>
      <c r="J1" t="s">
        <v>47</v>
      </c>
      <c r="K1" t="s">
        <v>23</v>
      </c>
      <c r="L1" t="s">
        <v>24</v>
      </c>
      <c r="M1" t="s">
        <v>20</v>
      </c>
      <c r="N1" t="s">
        <v>1</v>
      </c>
      <c r="O1" t="s">
        <v>2</v>
      </c>
      <c r="P1" t="s">
        <v>7</v>
      </c>
      <c r="Q1" t="s">
        <v>4</v>
      </c>
      <c r="R1" t="s">
        <v>5</v>
      </c>
      <c r="S1" t="s">
        <v>65</v>
      </c>
      <c r="T1" t="s">
        <v>63</v>
      </c>
      <c r="U1" t="s">
        <v>3</v>
      </c>
      <c r="V1" t="s">
        <v>21</v>
      </c>
      <c r="W1" t="s">
        <v>0</v>
      </c>
      <c r="X1" t="s">
        <v>6</v>
      </c>
      <c r="Y1" t="s">
        <v>9</v>
      </c>
      <c r="Z1" t="s">
        <v>57</v>
      </c>
      <c r="AA1" t="s">
        <v>59</v>
      </c>
      <c r="AB1" t="s">
        <v>60</v>
      </c>
    </row>
    <row r="2" spans="1:28" ht="20.25">
      <c r="A2">
        <v>1</v>
      </c>
      <c r="B2" t="s">
        <v>66</v>
      </c>
      <c r="C2" t="s">
        <v>67</v>
      </c>
      <c r="D2" t="s">
        <v>68</v>
      </c>
      <c r="E2" t="s">
        <v>69</v>
      </c>
      <c r="F2" s="1" t="s">
        <v>70</v>
      </c>
      <c r="G2" t="s">
        <v>71</v>
      </c>
      <c r="I2" t="s">
        <v>72</v>
      </c>
      <c r="K2" t="s">
        <v>25</v>
      </c>
      <c r="L2" t="s">
        <v>25</v>
      </c>
      <c r="M2" t="str">
        <f>CONCATENATE("nwe_record_details.html#",A2)</f>
        <v>nwe_record_details.html#1</v>
      </c>
      <c r="N2" t="s">
        <v>73</v>
      </c>
      <c r="O2" t="s">
        <v>74</v>
      </c>
      <c r="P2" t="s">
        <v>8</v>
      </c>
      <c r="Q2" t="s">
        <v>75</v>
      </c>
      <c r="R2" t="s">
        <v>76</v>
      </c>
      <c r="S2" s="2" t="s">
        <v>64</v>
      </c>
      <c r="T2" s="2" t="s">
        <v>77</v>
      </c>
      <c r="U2" t="s">
        <v>78</v>
      </c>
      <c r="V2" t="s">
        <v>22</v>
      </c>
      <c r="W2" t="s">
        <v>79</v>
      </c>
      <c r="X2" t="s">
        <v>56</v>
      </c>
      <c r="Y2" t="s">
        <v>10</v>
      </c>
      <c r="Z2" t="str">
        <f>E2</f>
        <v>nwe_word-list_1962_01.html</v>
      </c>
      <c r="AA2" s="3">
        <v>1</v>
      </c>
      <c r="AB2" t="str">
        <f>CONCATENATE(E2,"#",AA2)</f>
        <v>nwe_word-list_1962_01.html#1</v>
      </c>
    </row>
    <row r="3" spans="1:28" ht="20.25">
      <c r="A3">
        <v>2</v>
      </c>
      <c r="B3" t="s">
        <v>80</v>
      </c>
      <c r="C3" t="s">
        <v>81</v>
      </c>
      <c r="D3" t="s">
        <v>82</v>
      </c>
      <c r="E3" t="s">
        <v>69</v>
      </c>
      <c r="F3" s="1" t="s">
        <v>70</v>
      </c>
      <c r="G3" t="s">
        <v>71</v>
      </c>
      <c r="I3" t="s">
        <v>72</v>
      </c>
      <c r="K3" t="s">
        <v>25</v>
      </c>
      <c r="L3" t="s">
        <v>25</v>
      </c>
      <c r="M3" t="str">
        <f>CONCATENATE("nwe_record_details.html#",A3)</f>
        <v>nwe_record_details.html#2</v>
      </c>
      <c r="N3" t="s">
        <v>73</v>
      </c>
      <c r="O3" t="s">
        <v>74</v>
      </c>
      <c r="P3" t="s">
        <v>8</v>
      </c>
      <c r="Q3" t="s">
        <v>75</v>
      </c>
      <c r="R3" t="s">
        <v>76</v>
      </c>
      <c r="S3" s="2" t="s">
        <v>64</v>
      </c>
      <c r="T3" s="2" t="s">
        <v>77</v>
      </c>
      <c r="U3" t="s">
        <v>78</v>
      </c>
      <c r="V3" t="s">
        <v>22</v>
      </c>
      <c r="W3" t="s">
        <v>79</v>
      </c>
      <c r="X3" t="s">
        <v>56</v>
      </c>
      <c r="Y3" t="s">
        <v>10</v>
      </c>
      <c r="Z3" t="str">
        <f>E3</f>
        <v>nwe_word-list_1962_01.html</v>
      </c>
      <c r="AA3" s="3">
        <v>1</v>
      </c>
      <c r="AB3" t="str">
        <f>CONCATENATE(E3,"#",AA3)</f>
        <v>nwe_word-list_1962_01.html#1</v>
      </c>
    </row>
    <row r="90" ht="20.25">
      <c r="F90" s="1"/>
    </row>
    <row r="91" ht="20.25">
      <c r="F91" s="1"/>
    </row>
    <row r="92" ht="20.25">
      <c r="F92" s="1"/>
    </row>
    <row r="93" ht="20.25">
      <c r="F93" s="1"/>
    </row>
    <row r="94" ht="20.25">
      <c r="F94" s="1"/>
    </row>
    <row r="95" ht="20.25">
      <c r="F95" s="1"/>
    </row>
    <row r="96" ht="20.25">
      <c r="F96" s="1"/>
    </row>
    <row r="111" ht="20.25">
      <c r="F111" s="2"/>
    </row>
    <row r="112" ht="20.25">
      <c r="F112" s="2"/>
    </row>
    <row r="113" ht="20.25">
      <c r="F113" s="2"/>
    </row>
    <row r="114" ht="20.25">
      <c r="F114" s="2"/>
    </row>
    <row r="115" ht="20.25">
      <c r="F115" s="2"/>
    </row>
    <row r="116" ht="20.25">
      <c r="F116" s="2"/>
    </row>
    <row r="117" ht="20.25">
      <c r="F117" s="2"/>
    </row>
    <row r="118" ht="20.25">
      <c r="F118" s="2"/>
    </row>
    <row r="119" ht="20.25">
      <c r="F11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"/>
  <sheetViews>
    <sheetView tabSelected="1" workbookViewId="0" topLeftCell="A1">
      <selection activeCell="B2" sqref="B2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54</v>
      </c>
      <c r="C1" t="s">
        <v>18</v>
      </c>
      <c r="D1" t="str">
        <f>CONCATENATE("&lt;language_name&gt;",'Raw Metadata'!N2,"&lt;/language_name&gt;")</f>
        <v>&lt;language_name&gt;Ngwe&lt;/language_name&gt;</v>
      </c>
    </row>
    <row r="2" spans="1:28" ht="20.25">
      <c r="A2" t="s">
        <v>26</v>
      </c>
      <c r="B2" t="s">
        <v>49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50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53</v>
      </c>
      <c r="Q2" t="s">
        <v>52</v>
      </c>
      <c r="R2" t="s">
        <v>39</v>
      </c>
      <c r="S2" t="s">
        <v>40</v>
      </c>
      <c r="T2" t="s">
        <v>41</v>
      </c>
      <c r="U2" t="s">
        <v>48</v>
      </c>
      <c r="V2" t="s">
        <v>42</v>
      </c>
      <c r="W2" t="s">
        <v>43</v>
      </c>
      <c r="X2" t="s">
        <v>51</v>
      </c>
      <c r="Y2" t="s">
        <v>44</v>
      </c>
      <c r="Z2" t="s">
        <v>58</v>
      </c>
      <c r="AA2" t="s">
        <v>61</v>
      </c>
      <c r="AB2" t="s">
        <v>45</v>
      </c>
    </row>
    <row r="3" spans="1:28" ht="20.25">
      <c r="A3" t="s">
        <v>15</v>
      </c>
      <c r="B3" t="str">
        <f>CONCATENATE("&lt;entry&gt;",'Raw Metadata'!A2,"&lt;/entry&gt;")</f>
        <v>&lt;entry&gt;1&lt;/entry&gt;</v>
      </c>
      <c r="C3" t="str">
        <f>CONCATENATE("&lt;lang_name&gt;",'Raw Metadata'!N2,"&lt;/lang_name&gt;")</f>
        <v>&lt;lang_name&gt;Ngwe&lt;/lang_name&gt;</v>
      </c>
      <c r="D3" t="str">
        <f>CONCATENATE("&lt;sil_code&gt;",'Raw Metadata'!O2,"&lt;/sil_code&gt;")</f>
        <v>&lt;sil_code&gt;NWE&lt;/sil_code&gt;</v>
      </c>
      <c r="E3" t="str">
        <f>CONCATENATE("&lt;content&gt;",'Raw Metadata'!P2,"&lt;/content&gt;")</f>
        <v>&lt;content&gt;Word List&lt;/content&gt;</v>
      </c>
      <c r="F3" t="str">
        <f>CONCATENATE("&lt;recording_location&gt;",'Raw Metadata'!Q2,"&lt;/recording_location&gt;")</f>
        <v>&lt;recording_location&gt;West Africa; speaker is from Fontem, Mamfe, Cameroon&lt;/recording_location&gt;</v>
      </c>
      <c r="G3" t="str">
        <f>CONCATENATE("&lt;recording_date&gt;",'Raw Metadata'!R2,"&lt;/recording_date&gt;")</f>
        <v>&lt;recording_date&gt;16 May, 1962&lt;/recording_date&gt;</v>
      </c>
      <c r="H3" t="str">
        <f>CONCATENATE("&lt;fieldworkers&gt;",'Raw Metadata'!S2,"&lt;/fieldworkers&gt;")</f>
        <v>&lt;fieldworkers&gt;Peter Ladefoged&lt;/fieldworkers&gt;</v>
      </c>
      <c r="I3" t="str">
        <f>CONCATENATE("&lt;speakers&gt;",'Raw Metadata'!T2,"&lt;/speakers&gt;")</f>
        <v>&lt;speakers&gt;Bernard Foretia&lt;/speakers&gt;</v>
      </c>
      <c r="J3" t="str">
        <f>CONCATENATE("&lt;filename_audio&gt;",'Raw Metadata'!B2,"&lt;/filename_audio&gt;")</f>
        <v>&lt;filename_audio&gt;nwe_word-list_1962_01&lt;/filename_audio&gt;</v>
      </c>
      <c r="K3" t="str">
        <f>CONCATENATE("&lt;filename_wav&gt;",'Raw Metadata'!C2,"&lt;/filename_wav&gt;")</f>
        <v>&lt;filename_wav&gt;nwe_word-list_1962_01.wav&lt;/filename_wav&gt;</v>
      </c>
      <c r="L3" t="str">
        <f>CONCATENATE("&lt;filename_mp3&gt;",'Raw Metadata'!D2,"&lt;/filename_mp3&gt;")</f>
        <v>&lt;filename_mp3&gt;nwe_word-list_1962_01.mp3&lt;/filename_mp3&gt;</v>
      </c>
      <c r="M3" t="str">
        <f>CONCATENATE("&lt;wav_quality&gt;",'Raw Metadata'!U2,"&lt;/wav_quality&gt;")</f>
        <v>&lt;wav_quality&gt;44.1 K, 16-bit sound depth (bit rate=705 kpbs)&lt;/wav_quality&gt;</v>
      </c>
      <c r="N3" t="str">
        <f>CONCATENATE("&lt;mp3_quality&gt;",'Raw Metadata'!V2,"&lt;/mp3_quality&gt;")</f>
        <v>&lt;mp3_quality&gt;56 kpbs&lt;/mp3_quality&gt;</v>
      </c>
      <c r="O3" t="str">
        <f>CONCATENATE("&lt;original_medium&gt;",'Raw Metadata'!W2,"&lt;/original_medium&gt;")</f>
        <v>&lt;original_medium&gt;reel tape&lt;/original_medium&gt;</v>
      </c>
      <c r="P3" t="str">
        <f>CONCATENATE("&lt;wordlist&gt;",'Raw Metadata'!E2,"&lt;/wordlist&gt;")</f>
        <v>&lt;wordlist&gt;nwe_word-list_1962_01.html&lt;/wordlist&gt;</v>
      </c>
      <c r="Q3" t="str">
        <f>CONCATENATE("&lt;wordlist_entries&gt;",'Raw Metadata'!F2,"&lt;/wordlist_entries&gt;")</f>
        <v>&lt;wordlist_entries&gt;1 - 26&lt;/wordlist_entries&gt;</v>
      </c>
      <c r="R3" t="str">
        <f>CONCATENATE("&lt;image_tif&gt;",'Raw Metadata'!I2,"&lt;/image_tif&gt;")</f>
        <v>&lt;image_tif&gt;nwe_word-list_1962_01.tif&lt;/image_tif&gt;</v>
      </c>
      <c r="S3" t="str">
        <f>CONCATENATE("&lt;image_tif2&gt;",'Raw Metadata'!J2,"&lt;/image_tif2&gt;")</f>
        <v>&lt;image_tif2&gt;&lt;/image_tif2&gt;</v>
      </c>
      <c r="T3" t="str">
        <f>CONCATENATE("&lt;image_jpg&gt;",'Raw Metadata'!G2,"&lt;/image_jpg&gt;")</f>
        <v>&lt;image_jpg&gt;nwe_word-list_1962_01.jpg&lt;/image_jpg&gt;</v>
      </c>
      <c r="U3" t="str">
        <f>CONCATENATE("&lt;image_jpg2&gt;",'Raw Metadata'!H2,"&lt;/image_jpg2&gt;")</f>
        <v>&lt;image_jpg2&gt;&lt;/image_jpg2&gt;</v>
      </c>
      <c r="V3" t="str">
        <f>CONCATENATE("&lt;tif_quality&gt;",'Raw Metadata'!K2,"&lt;/tif_quality&gt;")</f>
        <v>&lt;tif_quality&gt;300 dpi&lt;/tif_quality&gt;</v>
      </c>
      <c r="W3" t="str">
        <f>CONCATENATE("&lt;jpg_quality&gt;",'Raw Metadata'!L2,"&lt;/jpg_quality&gt;")</f>
        <v>&lt;jpg_quality&gt;300 dpi&lt;/jpg_quality&gt;</v>
      </c>
      <c r="X3" t="str">
        <f>CONCATENATE("&lt;details&gt;",'Raw Metadata'!M2,,,"&lt;/details&gt;")</f>
        <v>&lt;details&gt;nwe_record_details.html#1&lt;/details&gt;</v>
      </c>
      <c r="Y3" t="str">
        <f>CONCATENATE("&lt;rights&gt;",'Raw Metadata'!X2,"&lt;/rights&gt;")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Metadata'!Z2,"&lt;/wordlist_no_repetition&gt;")</f>
        <v>&lt;wordlist_no_repetition&gt;nwe_word-list_1962_01.html&lt;/wordlist_no_repetition&gt;</v>
      </c>
      <c r="AA3" t="str">
        <f>CONCATENATE("&lt;link_within_wordlist&gt;",'Raw Metadata'!AB2,"&lt;/link_within_wordlist&gt;")</f>
        <v>&lt;link_within_wordlist&gt;nwe_word-list_1962_01.html#1&lt;/link_within_wordlist&gt;</v>
      </c>
      <c r="AB3" t="s">
        <v>16</v>
      </c>
    </row>
    <row r="4" spans="1:28" ht="20.25">
      <c r="A4" t="s">
        <v>15</v>
      </c>
      <c r="B4" t="str">
        <f>CONCATENATE("&lt;entry&gt;",'Raw Metadata'!A3,"&lt;/entry&gt;")</f>
        <v>&lt;entry&gt;2&lt;/entry&gt;</v>
      </c>
      <c r="C4" t="str">
        <f>CONCATENATE("&lt;lang_name&gt;",'Raw Metadata'!N3,"&lt;/lang_name&gt;")</f>
        <v>&lt;lang_name&gt;Ngwe&lt;/lang_name&gt;</v>
      </c>
      <c r="D4" t="str">
        <f>CONCATENATE("&lt;sil_code&gt;",'Raw Metadata'!O3,"&lt;/sil_code&gt;")</f>
        <v>&lt;sil_code&gt;NWE&lt;/sil_code&gt;</v>
      </c>
      <c r="E4" t="str">
        <f>CONCATENATE("&lt;content&gt;",'Raw Metadata'!P3,"&lt;/content&gt;")</f>
        <v>&lt;content&gt;Word List&lt;/content&gt;</v>
      </c>
      <c r="F4" t="str">
        <f>CONCATENATE("&lt;recording_location&gt;",'Raw Metadata'!Q3,"&lt;/recording_location&gt;")</f>
        <v>&lt;recording_location&gt;West Africa; speaker is from Fontem, Mamfe, Cameroon&lt;/recording_location&gt;</v>
      </c>
      <c r="G4" t="str">
        <f>CONCATENATE("&lt;recording_date&gt;",'Raw Metadata'!R3,"&lt;/recording_date&gt;")</f>
        <v>&lt;recording_date&gt;16 May, 1962&lt;/recording_date&gt;</v>
      </c>
      <c r="H4" t="str">
        <f>CONCATENATE("&lt;fieldworkers&gt;",'Raw Metadata'!S3,"&lt;/fieldworkers&gt;")</f>
        <v>&lt;fieldworkers&gt;Peter Ladefoged&lt;/fieldworkers&gt;</v>
      </c>
      <c r="I4" t="str">
        <f>CONCATENATE("&lt;speakers&gt;",'Raw Metadata'!T3,"&lt;/speakers&gt;")</f>
        <v>&lt;speakers&gt;Bernard Foretia&lt;/speakers&gt;</v>
      </c>
      <c r="J4" t="str">
        <f>CONCATENATE("&lt;filename_audio&gt;",'Raw Metadata'!B3,"&lt;/filename_audio&gt;")</f>
        <v>&lt;filename_audio&gt;nwe_word-list_1962_02&lt;/filename_audio&gt;</v>
      </c>
      <c r="K4" t="str">
        <f>CONCATENATE("&lt;filename_wav&gt;",'Raw Metadata'!C3,"&lt;/filename_wav&gt;")</f>
        <v>&lt;filename_wav&gt;nwe_word-list_1962_02.wav&lt;/filename_wav&gt;</v>
      </c>
      <c r="L4" t="str">
        <f>CONCATENATE("&lt;filename_mp3&gt;",'Raw Metadata'!D3,"&lt;/filename_mp3&gt;")</f>
        <v>&lt;filename_mp3&gt;nwe_word-list_1962_02.mp3&lt;/filename_mp3&gt;</v>
      </c>
      <c r="M4" t="str">
        <f>CONCATENATE("&lt;wav_quality&gt;",'Raw Metadata'!U3,"&lt;/wav_quality&gt;")</f>
        <v>&lt;wav_quality&gt;44.1 K, 16-bit sound depth (bit rate=705 kpbs)&lt;/wav_quality&gt;</v>
      </c>
      <c r="N4" t="str">
        <f>CONCATENATE("&lt;mp3_quality&gt;",'Raw Metadata'!V3,"&lt;/mp3_quality&gt;")</f>
        <v>&lt;mp3_quality&gt;56 kpbs&lt;/mp3_quality&gt;</v>
      </c>
      <c r="O4" t="str">
        <f>CONCATENATE("&lt;original_medium&gt;",'Raw Metadata'!W3,"&lt;/original_medium&gt;")</f>
        <v>&lt;original_medium&gt;reel tape&lt;/original_medium&gt;</v>
      </c>
      <c r="P4" t="str">
        <f>CONCATENATE("&lt;wordlist&gt;",'Raw Metadata'!E3,"&lt;/wordlist&gt;")</f>
        <v>&lt;wordlist&gt;nwe_word-list_1962_01.html&lt;/wordlist&gt;</v>
      </c>
      <c r="Q4" t="str">
        <f>CONCATENATE("&lt;wordlist_entries&gt;",'Raw Metadata'!F3,"&lt;/wordlist_entries&gt;")</f>
        <v>&lt;wordlist_entries&gt;1 - 26&lt;/wordlist_entries&gt;</v>
      </c>
      <c r="R4" t="str">
        <f>CONCATENATE("&lt;image_tif&gt;",'Raw Metadata'!I3,"&lt;/image_tif&gt;")</f>
        <v>&lt;image_tif&gt;nwe_word-list_1962_01.tif&lt;/image_tif&gt;</v>
      </c>
      <c r="S4" t="str">
        <f>CONCATENATE("&lt;image_tif2&gt;",'Raw Metadata'!J3,"&lt;/image_tif2&gt;")</f>
        <v>&lt;image_tif2&gt;&lt;/image_tif2&gt;</v>
      </c>
      <c r="T4" t="str">
        <f>CONCATENATE("&lt;image_jpg&gt;",'Raw Metadata'!G3,"&lt;/image_jpg&gt;")</f>
        <v>&lt;image_jpg&gt;nwe_word-list_1962_01.jpg&lt;/image_jpg&gt;</v>
      </c>
      <c r="U4" t="str">
        <f>CONCATENATE("&lt;image_jpg2&gt;",'Raw Metadata'!H3,"&lt;/image_jpg2&gt;")</f>
        <v>&lt;image_jpg2&gt;&lt;/image_jpg2&gt;</v>
      </c>
      <c r="V4" t="str">
        <f>CONCATENATE("&lt;tif_quality&gt;",'Raw Metadata'!K3,"&lt;/tif_quality&gt;")</f>
        <v>&lt;tif_quality&gt;300 dpi&lt;/tif_quality&gt;</v>
      </c>
      <c r="W4" t="str">
        <f>CONCATENATE("&lt;jpg_quality&gt;",'Raw Metadata'!L3,"&lt;/jpg_quality&gt;")</f>
        <v>&lt;jpg_quality&gt;300 dpi&lt;/jpg_quality&gt;</v>
      </c>
      <c r="X4" t="str">
        <f>CONCATENATE("&lt;details&gt;",'Raw Metadata'!M3,,,"&lt;/details&gt;")</f>
        <v>&lt;details&gt;nwe_record_details.html#2&lt;/details&gt;</v>
      </c>
      <c r="Y4" t="str">
        <f>CONCATENATE("&lt;rights&gt;",'Raw Metadata'!X3,"&lt;/rights&gt;")</f>
        <v>&lt;rights&gt;This work is licensed under a Creative Commons license, available for viewing at http://creativecommons.org/licenses/by-nc/2.0/&lt;/rights&gt;</v>
      </c>
      <c r="Z4" t="str">
        <f>CONCATENATE("&lt;wordlist_no_repetition&gt;",'Raw Metadata'!Z3,"&lt;/wordlist_no_repetition&gt;")</f>
        <v>&lt;wordlist_no_repetition&gt;nwe_word-list_1962_01.html&lt;/wordlist_no_repetition&gt;</v>
      </c>
      <c r="AA4" t="str">
        <f>CONCATENATE("&lt;link_within_wordlist&gt;",'Raw Metadata'!AB3,"&lt;/link_within_wordlist&gt;")</f>
        <v>&lt;link_within_wordlist&gt;nwe_word-list_1962_01.html#1&lt;/link_within_wordlist&gt;</v>
      </c>
      <c r="AB4" t="s">
        <v>16</v>
      </c>
    </row>
    <row r="5" ht="20.25">
      <c r="A5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2004-08-26T20:48:36Z</dcterms:created>
  <dcterms:modified xsi:type="dcterms:W3CDTF">2005-10-07T03:15:16Z</dcterms:modified>
  <cp:category/>
  <cp:version/>
  <cp:contentType/>
  <cp:contentStatus/>
</cp:coreProperties>
</file>