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<sst xmlns="http://schemas.openxmlformats.org/spreadsheetml/2006/main" count="102" uniqueCount="88">
  <si>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</si>
  <si>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</si>
  <si>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</si>
  <si>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</si>
  <si>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</si>
  <si>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</si>
  <si>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</si>
  <si>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</si>
  <si>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</si>
  <si>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</si>
  <si>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</si>
  <si>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</si>
  <si>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</si>
  <si>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</si>
  <si>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</si>
  <si>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</si>
  <si>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</si>
  <si>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</si>
  <si>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</si>
  <si>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</si>
  <si>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</si>
  <si>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</si>
  <si>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</si>
  <si>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</si>
  <si>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</si>
  <si>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</si>
  <si>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</si>
  <si>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</si>
  <si>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</si>
  <si>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</si>
  <si>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</si>
  <si>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</si>
  <si>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</si>
  <si>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</si>
  <si>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</si>
  <si>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</si>
  <si>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</si>
  <si>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</si>
  <si>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</si>
  <si>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</si>
  <si>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</si>
  <si>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</si>
  <si>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</si>
  <si>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</si>
  <si>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</si>
  <si>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</si>
  <si>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</si>
  <si>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</si>
  <si>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</si>
  <si>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</si>
  <si>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</si>
  <si>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</si>
  <si>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</si>
  <si>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</si>
  <si>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</si>
  <si>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</si>
  <si>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</si>
  <si>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</si>
  <si>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</si>
  <si>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</si>
  <si>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</si>
  <si>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</si>
  <si>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</si>
  <si>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</si>
  <si>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</si>
  <si>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</si>
  <si>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Peter Ladefoged</t>
  </si>
  <si>
    <t>new_word-list_1981_01</t>
  </si>
  <si>
    <t>new_word-list_1981_02</t>
  </si>
  <si>
    <t>new_word-list_1981_01.html</t>
  </si>
  <si>
    <t>new_word-list_1981_02.html</t>
  </si>
  <si>
    <t>1 - 22</t>
  </si>
  <si>
    <t>1 - 12</t>
  </si>
  <si>
    <t>new_word-list_1981_01.jpg</t>
  </si>
  <si>
    <t>new_word-list_1981_02.jpg</t>
  </si>
  <si>
    <t>new_word-list_1981_01.tif</t>
  </si>
  <si>
    <t>new_word-list_1981_02.tif</t>
  </si>
  <si>
    <t>new_record_details.html#1</t>
  </si>
  <si>
    <t>new_record_details.html#2</t>
  </si>
  <si>
    <t>Newari</t>
  </si>
  <si>
    <t>NEW</t>
  </si>
  <si>
    <t>outside of Tribhuvan University, Nepal</t>
  </si>
  <si>
    <t>26 February, 1981</t>
  </si>
  <si>
    <t>reel tape</t>
  </si>
  <si>
    <t>Kathmandu, Nepal</t>
  </si>
  <si>
    <t>27 February, 1981</t>
  </si>
  <si>
    <t>Peter Ladefoged, Lindsay Friedman</t>
  </si>
  <si>
    <t>names as pronounced on recording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</si>
</sst>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Y1">
      <pane xSplit="12825" topLeftCell="Z25" activePane="topLeft" state="split"/>
      <selection pane="topLeft" activeCell="AB3" sqref="AB3"/>
      <selection pane="topRight" activeCell="Z7" sqref="Z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67</v>
      </c>
      <c r="C2" t="str">
        <f>CONCATENATE(B2,".wav")</f>
        <v>new_word-list_1981_01.wav</v>
      </c>
      <c r="D2" t="str">
        <f>CONCATENATE(B2,".mp3")</f>
        <v>new_word-list_1981_01.mp3</v>
      </c>
      <c r="E2" t="s">
        <v>69</v>
      </c>
      <c r="F2" s="1" t="s">
        <v>71</v>
      </c>
      <c r="G2" t="s">
        <v>73</v>
      </c>
      <c r="I2" t="s">
        <v>75</v>
      </c>
      <c r="K2" t="s">
        <v>25</v>
      </c>
      <c r="L2" t="s">
        <v>25</v>
      </c>
      <c r="M2" t="s">
        <v>77</v>
      </c>
      <c r="N2" t="s">
        <v>79</v>
      </c>
      <c r="O2" t="s">
        <v>80</v>
      </c>
      <c r="P2" t="s">
        <v>8</v>
      </c>
      <c r="Q2" t="s">
        <v>81</v>
      </c>
      <c r="R2" t="s">
        <v>82</v>
      </c>
      <c r="S2" s="2" t="s">
        <v>66</v>
      </c>
      <c r="T2" s="2" t="s">
        <v>87</v>
      </c>
      <c r="U2" s="3" t="s">
        <v>65</v>
      </c>
      <c r="V2" t="s">
        <v>22</v>
      </c>
      <c r="W2" t="s">
        <v>83</v>
      </c>
      <c r="X2" t="s">
        <v>56</v>
      </c>
      <c r="Y2" t="s">
        <v>10</v>
      </c>
      <c r="Z2" t="str">
        <f>E2</f>
        <v>new_word-list_1981_01.html</v>
      </c>
      <c r="AA2" s="4">
        <v>1</v>
      </c>
      <c r="AB2" t="str">
        <f>CONCATENATE(E2,"#",AA2)</f>
        <v>new_word-list_1981_01.html#1</v>
      </c>
    </row>
    <row r="3" spans="1:28" ht="20.25">
      <c r="A3">
        <v>2</v>
      </c>
      <c r="B3" t="s">
        <v>68</v>
      </c>
      <c r="C3" t="str">
        <f>CONCATENATE(B3,".wav")</f>
        <v>new_word-list_1981_02.wav</v>
      </c>
      <c r="D3" t="str">
        <f>CONCATENATE(B3,".mp3")</f>
        <v>new_word-list_1981_02.mp3</v>
      </c>
      <c r="E3" t="s">
        <v>70</v>
      </c>
      <c r="F3" s="1" t="s">
        <v>72</v>
      </c>
      <c r="G3" t="s">
        <v>74</v>
      </c>
      <c r="I3" t="s">
        <v>76</v>
      </c>
      <c r="K3" t="s">
        <v>25</v>
      </c>
      <c r="L3" t="s">
        <v>25</v>
      </c>
      <c r="M3" t="s">
        <v>78</v>
      </c>
      <c r="N3" t="s">
        <v>79</v>
      </c>
      <c r="O3" t="s">
        <v>80</v>
      </c>
      <c r="P3" t="s">
        <v>8</v>
      </c>
      <c r="Q3" t="s">
        <v>84</v>
      </c>
      <c r="R3" t="s">
        <v>85</v>
      </c>
      <c r="S3" t="s">
        <v>86</v>
      </c>
      <c r="T3" s="2" t="s">
        <v>87</v>
      </c>
      <c r="U3" s="3" t="s">
        <v>65</v>
      </c>
      <c r="V3" t="s">
        <v>22</v>
      </c>
      <c r="W3" t="s">
        <v>83</v>
      </c>
      <c r="X3" t="s">
        <v>56</v>
      </c>
      <c r="Y3" t="s">
        <v>10</v>
      </c>
      <c r="Z3" t="str">
        <f>E3</f>
        <v>new_word-list_1981_02.html</v>
      </c>
      <c r="AA3" s="4">
        <v>1</v>
      </c>
      <c r="AB3" t="str">
        <f>CONCATENATE(E3,"#",AA3)</f>
        <v>new_word-list_1981_02.html#1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"/>
  <sheetViews>
    <sheetView tabSelected="1" workbookViewId="0" topLeftCell="A1">
      <selection activeCell="A3" sqref="A3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&lt;language_name&gt;Newari&lt;/language_name&gt;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&lt;lang_name&gt;Newari&lt;/lang_name&gt;</v>
      </c>
      <c r="D3" t="str">
        <f>CONCATENATE("&lt;sil_code&gt;",'Raw Metadata'!O2,"&lt;/sil_code&gt;")</f>
        <v>&lt;sil_code&gt;NEW&lt;/sil_code&gt;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&lt;recording_location&gt;outside of Tribhuvan University, Nepal&lt;/recording_location&gt;</v>
      </c>
      <c r="G3" t="str">
        <f>CONCATENATE("&lt;recording_date&gt;",'Raw Metadata'!R2,"&lt;/recording_date&gt;")</f>
        <v>&lt;recording_date&gt;26 February, 1981&lt;/recording_date&gt;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&lt;speakers&gt;names as pronounced on recording&lt;/speakers&gt;</v>
      </c>
      <c r="J3" t="str">
        <f>CONCATENATE("&lt;filename_audio&gt;",'Raw Metadata'!B2,"&lt;/filename_audio&gt;")</f>
        <v>&lt;filename_audio&gt;new_word-list_1981_01&lt;/filename_audio&gt;</v>
      </c>
      <c r="K3" t="str">
        <f>CONCATENATE("&lt;filename_wav&gt;",'Raw Metadata'!C2,"&lt;/filename_wav&gt;")</f>
        <v>&lt;filename_wav&gt;new_word-list_1981_01.wav&lt;/filename_wav&gt;</v>
      </c>
      <c r="L3" t="str">
        <f>CONCATENATE("&lt;filename_mp3&gt;",'Raw Metadata'!D2,"&lt;/filename_mp3&gt;")</f>
        <v>&lt;filename_mp3&gt;new_word-list_1981_01.mp3&lt;/filename_mp3&gt;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&lt;wordlist&gt;new_word-list_1981_01.html&lt;/wordlist&gt;</v>
      </c>
      <c r="Q3" t="str">
        <f>CONCATENATE("&lt;wordlist_entries&gt;",'Raw Metadata'!F2,"&lt;/wordlist_entries&gt;")</f>
        <v>&lt;wordlist_entries&gt;1 - 22&lt;/wordlist_entries&gt;</v>
      </c>
      <c r="R3" t="str">
        <f>CONCATENATE("&lt;image_tif&gt;",'Raw Metadata'!I2,"&lt;/image_tif&gt;")</f>
        <v>&lt;image_tif&gt;new_word-list_1981_01.tif&lt;/image_tif&gt;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&lt;image_jpg&gt;new_word-list_1981_01.jpg&lt;/image_jpg&gt;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&lt;details&gt;new_record_details.html#1&lt;/details&gt;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&lt;wordlist_no_repetition&gt;new_word-list_1981_01.html&lt;/wordlist_no_repetition&gt;</v>
      </c>
      <c r="AA3" t="str">
        <f>CONCATENATE("&lt;link_within_wordlist&gt;",'Raw Metadata'!AB2,"&lt;/link_within_wordlist&gt;")</f>
        <v>&lt;link_within_wordlist&gt;new_word-list_1981_01.html#1&lt;/link_within_wordlist&gt;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&lt;lang_name&gt;Newari&lt;/lang_name&gt;</v>
      </c>
      <c r="D4" t="str">
        <f>CONCATENATE("&lt;sil_code&gt;",'Raw Metadata'!O3,"&lt;/sil_code&gt;")</f>
        <v>&lt;sil_code&gt;NEW&lt;/sil_code&gt;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&lt;recording_location&gt;Kathmandu, Nepal&lt;/recording_location&gt;</v>
      </c>
      <c r="G4" t="str">
        <f>CONCATENATE("&lt;recording_date&gt;",'Raw Metadata'!R3,"&lt;/recording_date&gt;")</f>
        <v>&lt;recording_date&gt;27 February, 1981&lt;/recording_date&gt;</v>
      </c>
      <c r="H4" t="str">
        <f>CONCATENATE("&lt;fieldworkers&gt;",'Raw Metadata'!S3,"&lt;/fieldworkers&gt;")</f>
        <v>&lt;fieldworkers&gt;Peter Ladefoged, Lindsay Friedman&lt;/fieldworkers&gt;</v>
      </c>
      <c r="I4" t="str">
        <f>CONCATENATE("&lt;speakers&gt;",'Raw Metadata'!T3,"&lt;/speakers&gt;")</f>
        <v>&lt;speakers&gt;names as pronounced on recording&lt;/speakers&gt;</v>
      </c>
      <c r="J4" t="str">
        <f>CONCATENATE("&lt;filename_audio&gt;",'Raw Metadata'!B3,"&lt;/filename_audio&gt;")</f>
        <v>&lt;filename_audio&gt;new_word-list_1981_02&lt;/filename_audio&gt;</v>
      </c>
      <c r="K4" t="str">
        <f>CONCATENATE("&lt;filename_wav&gt;",'Raw Metadata'!C3,"&lt;/filename_wav&gt;")</f>
        <v>&lt;filename_wav&gt;new_word-list_1981_02.wav&lt;/filename_wav&gt;</v>
      </c>
      <c r="L4" t="str">
        <f>CONCATENATE("&lt;filename_mp3&gt;",'Raw Metadata'!D3,"&lt;/filename_mp3&gt;")</f>
        <v>&lt;filename_mp3&gt;new_word-list_1981_02.mp3&lt;/filename_mp3&gt;</v>
      </c>
      <c r="M4" t="str">
        <f>CONCATENATE("&lt;wav_quality&gt;",'Raw Metadata'!U3,"&lt;/wav_quality&gt;")</f>
        <v>&lt;wav_quality&gt;44.1 K, 16-bit sound depth (bit rate=705 kbps)&lt;/wav_quality&gt;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&lt;original_medium&gt;reel tape&lt;/original_medium&gt;</v>
      </c>
      <c r="P4" t="str">
        <f>CONCATENATE("&lt;wordlist&gt;",'Raw Metadata'!E3,"&lt;/wordlist&gt;")</f>
        <v>&lt;wordlist&gt;new_word-list_1981_02.html&lt;/wordlist&gt;</v>
      </c>
      <c r="Q4" t="str">
        <f>CONCATENATE("&lt;wordlist_entries&gt;",'Raw Metadata'!F3,"&lt;/wordlist_entries&gt;")</f>
        <v>&lt;wordlist_entries&gt;1 - 12&lt;/wordlist_entries&gt;</v>
      </c>
      <c r="R4" t="str">
        <f>CONCATENATE("&lt;image_tif&gt;",'Raw Metadata'!I3,"&lt;/image_tif&gt;")</f>
        <v>&lt;image_tif&gt;new_word-list_1981_02.tif&lt;/image_tif&gt;</v>
      </c>
      <c r="S4" t="str">
        <f>CONCATENATE("&lt;image_tif2&gt;",'Raw Metadata'!J3,"&lt;/image_tif2&gt;")</f>
        <v>&lt;image_tif2&gt;&lt;/image_tif2&gt;</v>
      </c>
      <c r="T4" t="str">
        <f>CONCATENATE("&lt;image_jpg&gt;",'Raw Metadata'!G3,"&lt;/image_jpg&gt;")</f>
        <v>&lt;image_jpg&gt;new_word-list_1981_02.jpg&lt;/image_jpg&gt;</v>
      </c>
      <c r="U4" t="str">
        <f>CONCATENATE("&lt;image_jpg2&gt;",'Raw Metadata'!H3,"&lt;/image_jpg2&gt;")</f>
        <v>&lt;image_jpg2&gt;&lt;/image_jpg2&gt;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&lt;details&gt;new_record_details.html#2&lt;/details&gt;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&lt;wordlist_no_repetition&gt;new_word-list_1981_02.html&lt;/wordlist_no_repetition&gt;</v>
      </c>
      <c r="AA4" t="str">
        <f>CONCATENATE("&lt;link_within_wordlist&gt;",'Raw Metadata'!AB3,"&lt;/link_within_wordlist&gt;")</f>
        <v>&lt;link_within_wordlist&gt;new_word-list_1981_02.html#1&lt;/link_within_wordlist&gt;</v>
      </c>
      <c r="AB4" t="s">
        <v>16</v>
      </c>
    </row>
    <row r="5" ht="20.25">
      <c r="A5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2006-08-08T17:34:38Z</dcterms:modified>
  <cp:category/>
  <cp:version/>
  <cp:contentType/>
  <cp:contentStatus/>
</cp:coreProperties>
</file>