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<sst xmlns="http://schemas.openxmlformats.org/spreadsheetml/2006/main" count="203" uniqueCount="87">
  <si>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</si>
  <si>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</si>
  <si>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</si>
  <si>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</si>
  <si>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</si>
  <si>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</si>
  <si>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</si>
  <si>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</si>
  <si>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</si>
  <si>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</si>
  <si>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</si>
  <si>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</si>
  <si>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</si>
  <si>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</si>
  <si>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</si>
  <si>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</si>
  <si>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</si>
  <si>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</si>
  <si>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</si>
  <si>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</si>
  <si>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</si>
  <si>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</si>
  <si>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</si>
  <si>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</si>
  <si>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</si>
  <si>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</si>
  <si>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</si>
  <si>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</si>
  <si>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Word List</t>
  </si>
  <si>
    <t>N/A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</si>
  <si>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</si>
  <si>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</si>
  <si>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</si>
  <si>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</si>
  <si>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</si>
  <si>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</si>
  <si>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</si>
  <si>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</si>
  <si>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</si>
  <si>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</si>
  <si>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</si>
  <si>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</si>
  <si>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</si>
  <si>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</si>
  <si>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</si>
  <si>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</si>
  <si>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</si>
  <si>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</si>
  <si>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</si>
  <si>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</si>
  <si>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</si>
  <si>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</si>
  <si>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</si>
  <si>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</si>
  <si>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</si>
  <si>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</si>
  <si>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</si>
  <si>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</si>
  <si>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</si>
  <si>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</si>
  <si>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</si>
  <si>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</si>
  <si>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</si>
  <si>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</si>
  <si>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</si>
  <si>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</si>
  <si>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UCLA Student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</si>
  <si>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</si>
  <si>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</si>
  <si>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</si>
  <si>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</si>
  <si>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</si>
  <si>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UCLA Phonetics Lab</t>
  </si>
  <si>
    <t>Unicode Word List (HTML)</t>
  </si>
  <si>
    <t>Oromo, West Central</t>
  </si>
  <si>
    <t>gaz_word-list_1974_01</t>
  </si>
  <si>
    <t>gaz_word-list_1974_01.html</t>
  </si>
  <si>
    <t>1 - 89</t>
  </si>
  <si>
    <t>gaz_word-list_1974_01.jpg</t>
  </si>
  <si>
    <t>gaz_word-list_1974_02.jpg</t>
  </si>
  <si>
    <t>gaz_word-list_1974_01.tif</t>
  </si>
  <si>
    <t>gaz_word-list_1974_02.tif</t>
  </si>
  <si>
    <t>gaz</t>
  </si>
  <si>
    <t>25 May, 1974</t>
  </si>
  <si>
    <t>Speaker from Shambu, Wollegga province, Ethiopia</t>
  </si>
  <si>
    <t>Maccha dialect</t>
  </si>
  <si>
    <t>Reel Tape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</si>
</sst>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90" zoomScaleNormal="90" workbookViewId="0" topLeftCell="R1">
      <selection activeCell="Y4" sqref="Y4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74</v>
      </c>
    </row>
    <row r="3" spans="2:30" ht="17.25">
      <c r="B3" s="1" t="s">
        <v>1</v>
      </c>
      <c r="C3" s="1" t="s">
        <v>2</v>
      </c>
      <c r="D3" s="1" t="s">
        <v>3</v>
      </c>
      <c r="E3" s="1" t="s">
        <v>73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69</v>
      </c>
      <c r="U3" s="1" t="s">
        <v>68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75</v>
      </c>
      <c r="C4" s="1" t="str">
        <f>CONCATENATE(B4,".wav")</f>
        <v>gaz_word-list_1974_01.wav</v>
      </c>
      <c r="D4" s="1" t="str">
        <f>CONCATENATE(B4,".mp3")</f>
        <v>gaz_word-list_1974_01.mp3</v>
      </c>
      <c r="E4" s="1" t="s">
        <v>76</v>
      </c>
      <c r="F4" s="2" t="s">
        <v>77</v>
      </c>
      <c r="G4" s="1" t="s">
        <v>78</v>
      </c>
      <c r="H4" s="1" t="s">
        <v>79</v>
      </c>
      <c r="I4" s="1" t="s">
        <v>80</v>
      </c>
      <c r="J4" s="1" t="s">
        <v>81</v>
      </c>
      <c r="K4" s="1" t="s">
        <v>27</v>
      </c>
      <c r="L4" s="1" t="s">
        <v>27</v>
      </c>
      <c r="M4" s="1" t="str">
        <f>CONCATENATE("gaz_record_details.html#",A4)</f>
        <v>gaz_record_details.html#1</v>
      </c>
      <c r="N4" s="1" t="s">
        <v>74</v>
      </c>
      <c r="O4" s="1" t="s">
        <v>82</v>
      </c>
      <c r="P4" s="1" t="s">
        <v>28</v>
      </c>
      <c r="Q4" s="1" t="s">
        <v>72</v>
      </c>
      <c r="R4" s="1" t="s">
        <v>83</v>
      </c>
      <c r="S4" s="1" t="s">
        <v>66</v>
      </c>
      <c r="T4" s="1" t="s">
        <v>84</v>
      </c>
      <c r="U4" s="1" t="s">
        <v>85</v>
      </c>
      <c r="V4" s="1" t="s">
        <v>29</v>
      </c>
      <c r="W4" s="1" t="s">
        <v>30</v>
      </c>
      <c r="X4" s="1" t="s">
        <v>31</v>
      </c>
      <c r="Y4" s="1" t="s">
        <v>86</v>
      </c>
      <c r="Z4" s="1" t="s">
        <v>32</v>
      </c>
      <c r="AA4" s="1" t="s">
        <v>67</v>
      </c>
      <c r="AB4" s="1" t="str">
        <f>E4</f>
        <v>gaz_word-list_1974_01.html</v>
      </c>
      <c r="AC4" s="1">
        <v>1</v>
      </c>
      <c r="AD4" s="1" t="str">
        <f>CONCATENATE(E4,"#",AC4)</f>
        <v>gaz_word-list_1974_01.html#1</v>
      </c>
    </row>
    <row r="5" spans="1:30" ht="17.25">
      <c r="A5" s="1">
        <v>2</v>
      </c>
      <c r="C5" s="1" t="str">
        <f aca="true" t="shared" si="0" ref="C5:C23">CONCATENATE(B5,".wav")</f>
        <v>.wav</v>
      </c>
      <c r="D5" s="1" t="str">
        <f aca="true" t="shared" si="1" ref="D5:D23">CONCATENATE(B5,".mp3")</f>
        <v>.mp3</v>
      </c>
      <c r="F5" s="2"/>
      <c r="K5" s="1" t="s">
        <v>27</v>
      </c>
      <c r="L5" s="1" t="s">
        <v>27</v>
      </c>
      <c r="W5" s="1" t="s">
        <v>30</v>
      </c>
      <c r="X5" s="1" t="s">
        <v>31</v>
      </c>
      <c r="Z5" s="1" t="s">
        <v>32</v>
      </c>
      <c r="AA5" s="1" t="s">
        <v>67</v>
      </c>
      <c r="AB5" s="1">
        <f aca="true" t="shared" si="2" ref="AB5:AB23">E5</f>
        <v>0</v>
      </c>
      <c r="AD5" s="1" t="str">
        <f aca="true" t="shared" si="3" ref="AD5:AD23">CONCATENATE(E5,"#",AC5)</f>
        <v>#</v>
      </c>
    </row>
    <row r="6" spans="1:30" ht="17.25">
      <c r="A6" s="1">
        <v>3</v>
      </c>
      <c r="C6" s="1" t="str">
        <f t="shared" si="0"/>
        <v>.wav</v>
      </c>
      <c r="D6" s="1" t="str">
        <f t="shared" si="1"/>
        <v>.mp3</v>
      </c>
      <c r="F6" s="2"/>
      <c r="K6" s="1" t="s">
        <v>27</v>
      </c>
      <c r="L6" s="1" t="s">
        <v>27</v>
      </c>
      <c r="W6" s="1" t="s">
        <v>30</v>
      </c>
      <c r="X6" s="1" t="s">
        <v>31</v>
      </c>
      <c r="Z6" s="1" t="s">
        <v>32</v>
      </c>
      <c r="AA6" s="1" t="s">
        <v>67</v>
      </c>
      <c r="AB6" s="1">
        <f t="shared" si="2"/>
        <v>0</v>
      </c>
      <c r="AD6" s="1" t="str">
        <f t="shared" si="3"/>
        <v>#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30</v>
      </c>
      <c r="X7" s="1" t="s">
        <v>31</v>
      </c>
      <c r="Z7" s="1" t="s">
        <v>32</v>
      </c>
      <c r="AA7" s="1" t="s">
        <v>67</v>
      </c>
      <c r="AB7" s="1">
        <f t="shared" si="2"/>
        <v>0</v>
      </c>
      <c r="AD7" s="1" t="str">
        <f t="shared" si="3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30</v>
      </c>
      <c r="X8" s="1" t="s">
        <v>31</v>
      </c>
      <c r="Z8" s="1" t="s">
        <v>32</v>
      </c>
      <c r="AA8" s="1" t="s">
        <v>67</v>
      </c>
      <c r="AB8" s="1">
        <f t="shared" si="2"/>
        <v>0</v>
      </c>
      <c r="AD8" s="1" t="str">
        <f t="shared" si="3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30</v>
      </c>
      <c r="X9" s="1" t="s">
        <v>31</v>
      </c>
      <c r="Z9" s="1" t="s">
        <v>32</v>
      </c>
      <c r="AA9" s="1" t="s">
        <v>67</v>
      </c>
      <c r="AB9" s="1">
        <f t="shared" si="2"/>
        <v>0</v>
      </c>
      <c r="AD9" s="1" t="str">
        <f t="shared" si="3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30</v>
      </c>
      <c r="X10" s="1" t="s">
        <v>31</v>
      </c>
      <c r="Z10" s="1" t="s">
        <v>32</v>
      </c>
      <c r="AA10" s="1" t="s">
        <v>67</v>
      </c>
      <c r="AB10" s="1">
        <f t="shared" si="2"/>
        <v>0</v>
      </c>
      <c r="AD10" s="1" t="str">
        <f t="shared" si="3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30</v>
      </c>
      <c r="X11" s="1" t="s">
        <v>31</v>
      </c>
      <c r="Z11" s="1" t="s">
        <v>32</v>
      </c>
      <c r="AA11" s="1" t="s">
        <v>67</v>
      </c>
      <c r="AB11" s="1">
        <f t="shared" si="2"/>
        <v>0</v>
      </c>
      <c r="AD11" s="1" t="str">
        <f t="shared" si="3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30</v>
      </c>
      <c r="X12" s="1" t="s">
        <v>31</v>
      </c>
      <c r="Z12" s="1" t="s">
        <v>32</v>
      </c>
      <c r="AA12" s="1" t="s">
        <v>67</v>
      </c>
      <c r="AB12" s="1">
        <f t="shared" si="2"/>
        <v>0</v>
      </c>
      <c r="AD12" s="1" t="str">
        <f t="shared" si="3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30</v>
      </c>
      <c r="X13" s="1" t="s">
        <v>31</v>
      </c>
      <c r="Z13" s="1" t="s">
        <v>32</v>
      </c>
      <c r="AA13" s="1" t="s">
        <v>67</v>
      </c>
      <c r="AB13" s="1">
        <f t="shared" si="2"/>
        <v>0</v>
      </c>
      <c r="AD13" s="1" t="str">
        <f t="shared" si="3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30</v>
      </c>
      <c r="X14" s="1" t="s">
        <v>31</v>
      </c>
      <c r="Z14" s="1" t="s">
        <v>32</v>
      </c>
      <c r="AA14" s="1" t="s">
        <v>67</v>
      </c>
      <c r="AB14" s="1">
        <f t="shared" si="2"/>
        <v>0</v>
      </c>
      <c r="AD14" s="1" t="str">
        <f t="shared" si="3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30</v>
      </c>
      <c r="X15" s="1" t="s">
        <v>31</v>
      </c>
      <c r="Z15" s="1" t="s">
        <v>32</v>
      </c>
      <c r="AA15" s="1" t="s">
        <v>67</v>
      </c>
      <c r="AB15" s="1">
        <f t="shared" si="2"/>
        <v>0</v>
      </c>
      <c r="AD15" s="1" t="str">
        <f t="shared" si="3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30</v>
      </c>
      <c r="X16" s="1" t="s">
        <v>31</v>
      </c>
      <c r="Z16" s="1" t="s">
        <v>32</v>
      </c>
      <c r="AA16" s="1" t="s">
        <v>67</v>
      </c>
      <c r="AB16" s="1">
        <f t="shared" si="2"/>
        <v>0</v>
      </c>
      <c r="AD16" s="1" t="str">
        <f t="shared" si="3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30</v>
      </c>
      <c r="X17" s="1" t="s">
        <v>31</v>
      </c>
      <c r="Z17" s="1" t="s">
        <v>32</v>
      </c>
      <c r="AA17" s="1" t="s">
        <v>67</v>
      </c>
      <c r="AB17" s="1">
        <f t="shared" si="2"/>
        <v>0</v>
      </c>
      <c r="AD17" s="1" t="str">
        <f t="shared" si="3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30</v>
      </c>
      <c r="X18" s="1" t="s">
        <v>31</v>
      </c>
      <c r="Z18" s="1" t="s">
        <v>32</v>
      </c>
      <c r="AA18" s="1" t="s">
        <v>67</v>
      </c>
      <c r="AB18" s="1">
        <f t="shared" si="2"/>
        <v>0</v>
      </c>
      <c r="AD18" s="1" t="str">
        <f t="shared" si="3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30</v>
      </c>
      <c r="X19" s="1" t="s">
        <v>31</v>
      </c>
      <c r="Z19" s="1" t="s">
        <v>32</v>
      </c>
      <c r="AA19" s="1" t="s">
        <v>67</v>
      </c>
      <c r="AB19" s="1">
        <f t="shared" si="2"/>
        <v>0</v>
      </c>
      <c r="AD19" s="1" t="str">
        <f t="shared" si="3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30</v>
      </c>
      <c r="X20" s="1" t="s">
        <v>31</v>
      </c>
      <c r="Z20" s="1" t="s">
        <v>32</v>
      </c>
      <c r="AA20" s="1" t="s">
        <v>67</v>
      </c>
      <c r="AB20" s="1">
        <f t="shared" si="2"/>
        <v>0</v>
      </c>
      <c r="AD20" s="1" t="str">
        <f t="shared" si="3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30</v>
      </c>
      <c r="X21" s="1" t="s">
        <v>31</v>
      </c>
      <c r="Z21" s="1" t="s">
        <v>32</v>
      </c>
      <c r="AA21" s="1" t="s">
        <v>67</v>
      </c>
      <c r="AB21" s="1">
        <f t="shared" si="2"/>
        <v>0</v>
      </c>
      <c r="AD21" s="1" t="str">
        <f t="shared" si="3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30</v>
      </c>
      <c r="X22" s="1" t="s">
        <v>31</v>
      </c>
      <c r="Z22" s="1" t="s">
        <v>32</v>
      </c>
      <c r="AA22" s="1" t="s">
        <v>67</v>
      </c>
      <c r="AB22" s="1">
        <f t="shared" si="2"/>
        <v>0</v>
      </c>
      <c r="AD22" s="1" t="str">
        <f t="shared" si="3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30</v>
      </c>
      <c r="X23" s="1" t="s">
        <v>31</v>
      </c>
      <c r="Z23" s="1" t="s">
        <v>32</v>
      </c>
      <c r="AA23" s="1" t="s">
        <v>67</v>
      </c>
      <c r="AB23" s="1">
        <f t="shared" si="2"/>
        <v>0</v>
      </c>
      <c r="AD23" s="1" t="str">
        <f t="shared" si="3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O1">
      <selection activeCell="Q3" sqref="Q3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33</v>
      </c>
      <c r="C1" s="1" t="s">
        <v>34</v>
      </c>
      <c r="E1" s="1" t="str">
        <f>CONCATENATE("&lt;language_name&gt;",'Raw Metadata'!C1,"&lt;/language_name&gt;")</f>
        <v>&lt;language_name&gt;Oromo, West Central&lt;/language_name&gt;</v>
      </c>
    </row>
    <row r="2" spans="1:30" ht="17.25">
      <c r="A2" s="1" t="s">
        <v>35</v>
      </c>
      <c r="B2" s="1" t="s">
        <v>36</v>
      </c>
      <c r="C2" s="1" t="s">
        <v>37</v>
      </c>
      <c r="D2" s="1" t="s">
        <v>71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70</v>
      </c>
      <c r="K2" s="1" t="s">
        <v>43</v>
      </c>
      <c r="L2" s="1" t="s">
        <v>44</v>
      </c>
      <c r="M2" s="1" t="s">
        <v>45</v>
      </c>
      <c r="N2" s="1" t="s">
        <v>46</v>
      </c>
      <c r="O2" s="1" t="s">
        <v>47</v>
      </c>
      <c r="P2" s="1" t="s">
        <v>48</v>
      </c>
      <c r="Q2" s="1" t="s">
        <v>49</v>
      </c>
      <c r="R2" s="1" t="s">
        <v>50</v>
      </c>
      <c r="S2" s="1" t="s">
        <v>51</v>
      </c>
      <c r="T2" s="1" t="s">
        <v>52</v>
      </c>
      <c r="U2" s="1" t="s">
        <v>53</v>
      </c>
      <c r="V2" s="1" t="s">
        <v>54</v>
      </c>
      <c r="W2" s="1" t="s">
        <v>55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</row>
    <row r="3" spans="1:30" ht="17.25">
      <c r="A3" s="1" t="s">
        <v>63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&lt;lang_name&gt;Oromo, West Central&lt;/lang_name&gt;</v>
      </c>
      <c r="D3" s="1" t="str">
        <f>CONCATENATE("&lt;dialect&gt;",'Raw Metadata'!U4,"&lt;/dialect&gt;")</f>
        <v>&lt;dialect&gt;Maccha dialect&lt;/dialect&gt;</v>
      </c>
      <c r="E3" s="1" t="str">
        <f>CONCATENATE("&lt;sil_code&gt;",'Raw Metadata'!O4,"&lt;/sil_code&gt;")</f>
        <v>&lt;sil_code&gt;gaz&lt;/sil_code&gt;</v>
      </c>
      <c r="F3" s="1" t="str">
        <f>CONCATENATE("&lt;content&gt;",'Raw Metadata'!P4,"&lt;/content&gt;")</f>
        <v>&lt;content&gt;Word List&lt;/content&gt;</v>
      </c>
      <c r="G3" s="1" t="str">
        <f>CONCATENATE("&lt;recording_location&gt;",'Raw Metadata'!Q4,"&lt;/recording_location&gt;")</f>
        <v>&lt;recording_location&gt;UCLA Phonetics Lab&lt;/recording_location&gt;</v>
      </c>
      <c r="H3" s="1" t="str">
        <f>CONCATENATE("&lt;recording_date&gt;",'Raw Metadata'!R4,"&lt;/recording_date&gt;")</f>
        <v>&lt;recording_date&gt;25 May, 1974&lt;/recording_date&gt;</v>
      </c>
      <c r="I3" s="1" t="str">
        <f>CONCATENATE("&lt;fieldworkers&gt;",'Raw Metadata'!S4,"&lt;/fieldworkers&gt;")</f>
        <v>&lt;fieldworkers&gt;UCLA Student&lt;/fieldworkers&gt;</v>
      </c>
      <c r="J3" s="1" t="str">
        <f>CONCATENATE("&lt;origin&gt;",'Raw Metadata'!T4,"&lt;/origin&gt;")</f>
        <v>&lt;origin&gt;Speaker from Shambu, Wollegga province, Ethiopia&lt;/origin&gt;</v>
      </c>
      <c r="K3" s="1" t="str">
        <f>CONCATENATE("&lt;speakers&gt;",'Raw Metadata'!V4,"&lt;/speakers&gt;")</f>
        <v>&lt;speakers&gt;N/A&lt;/speakers&gt;</v>
      </c>
      <c r="L3" s="1" t="str">
        <f>CONCATENATE("&lt;filename_audio&gt;",'Raw Metadata'!B4,"&lt;/filename_audio&gt;")</f>
        <v>&lt;filename_audio&gt;gaz_word-list_1974_01&lt;/filename_audio&gt;</v>
      </c>
      <c r="M3" s="1" t="str">
        <f>CONCATENATE("&lt;filename_wav&gt;",'Raw Metadata'!C4,"&lt;/filename_wav&gt;")</f>
        <v>&lt;filename_wav&gt;gaz_word-list_1974_01.wav&lt;/filename_wav&gt;</v>
      </c>
      <c r="N3" s="1" t="str">
        <f>CONCATENATE("&lt;filename_mp3&gt;",'Raw Metadata'!D4,"&lt;/filename_mp3&gt;")</f>
        <v>&lt;filename_mp3&gt;gaz_word-list_1974_01.mp3&lt;/filename_mp3&gt;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&lt;original_medium&gt;Reel Tape&lt;/original_medium&gt;</v>
      </c>
      <c r="R3" s="1" t="str">
        <f>CONCATENATE("&lt;wordlist&gt;",'Raw Metadata'!E4,"&lt;/wordlist&gt;")</f>
        <v>&lt;wordlist&gt;gaz_word-list_1974_01.html&lt;/wordlist&gt;</v>
      </c>
      <c r="S3" s="1" t="str">
        <f>CONCATENATE("&lt;wordlist_entries&gt;",'Raw Metadata'!F4,"&lt;/wordlist_entries&gt;")</f>
        <v>&lt;wordlist_entries&gt;1 - 89&lt;/wordlist_entries&gt;</v>
      </c>
      <c r="T3" s="1" t="str">
        <f>CONCATENATE("&lt;image_tif&gt;",'Raw Metadata'!I4,"&lt;/image_tif&gt;")</f>
        <v>&lt;image_tif&gt;gaz_word-list_1974_01.tif&lt;/image_tif&gt;</v>
      </c>
      <c r="U3" s="1" t="str">
        <f>CONCATENATE("&lt;image_tif2&gt;",'Raw Metadata'!J4,"&lt;/image_tif2&gt;")</f>
        <v>&lt;image_tif2&gt;gaz_word-list_1974_02.tif&lt;/image_tif2&gt;</v>
      </c>
      <c r="V3" s="1" t="str">
        <f>CONCATENATE("&lt;image_jpg&gt;",'Raw Metadata'!G4,"&lt;/image_jpg&gt;")</f>
        <v>&lt;image_jpg&gt;gaz_word-list_1974_01.jpg&lt;/image_jpg&gt;</v>
      </c>
      <c r="W3" s="1" t="str">
        <f>CONCATENATE("&lt;image_jpg2&gt;",'Raw Metadata'!H4,"&lt;/image_jpg2&gt;")</f>
        <v>&lt;image_jpg2&gt;gaz_word-list_1974_02.jpg&lt;/image_jpg2&gt;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&lt;details&gt;gaz_record_details.html#1&lt;/details&gt;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&lt;wordlist_no_repetition&gt;gaz_word-list_1974_01.html&lt;/wordlist_no_repetition&gt;</v>
      </c>
      <c r="AC3" s="1" t="str">
        <f>CONCATENATE("&lt;link_within_wordlist&gt;",'Raw Metadata'!AD4,"&lt;/link_within_wordlist&gt;")</f>
        <v>&lt;link_within_wordlist&gt;gaz_word-list_1974_01.html#1&lt;/link_within_wordlist&gt;</v>
      </c>
      <c r="AD3" s="1" t="s">
        <v>64</v>
      </c>
    </row>
    <row r="4" ht="17.25">
      <c r="A4" s="1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sconlon</cp:lastModifiedBy>
  <dcterms:created xsi:type="dcterms:W3CDTF">2007-10-05T20:44:33Z</dcterms:created>
  <dcterms:modified xsi:type="dcterms:W3CDTF">2008-09-06T00:48:27Z</dcterms:modified>
  <cp:category/>
  <cp:version/>
  <cp:contentType/>
  <cp:contentStatus/>
</cp:coreProperties>
</file>