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<sst xmlns="http://schemas.openxmlformats.org/spreadsheetml/2006/main" count="85" uniqueCount="84">
  <si>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</si>
  <si>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</si>
  <si>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</si>
  <si>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</si>
  <si>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</si>
  <si>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</si>
  <si>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</si>
  <si>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</si>
  <si>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</si>
  <si>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</si>
  <si>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</si>
  <si>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</si>
  <si>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</si>
  <si>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</si>
  <si>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</si>
  <si>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</si>
  <si>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</si>
  <si>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</si>
  <si>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</si>
  <si>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</si>
  <si>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</si>
  <si>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</si>
  <si>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</si>
  <si>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</si>
  <si>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</si>
  <si>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</si>
  <si>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</si>
  <si>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</si>
  <si>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</si>
  <si>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</si>
  <si>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</si>
  <si>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</si>
  <si>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</si>
  <si>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</si>
  <si>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</si>
  <si>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</si>
  <si>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</si>
  <si>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</si>
  <si>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</si>
  <si>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</si>
  <si>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</si>
  <si>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</si>
  <si>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</si>
  <si>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</si>
  <si>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</si>
  <si>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</si>
  <si>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</si>
  <si>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</si>
  <si>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</si>
  <si>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</si>
  <si>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</si>
  <si>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</si>
  <si>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</si>
  <si>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</si>
  <si>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</si>
  <si>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</si>
  <si>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</si>
  <si>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</si>
  <si>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</si>
  <si>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</si>
  <si>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</si>
  <si>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</si>
  <si>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</si>
  <si>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</si>
  <si>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</si>
  <si>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1 - 84</t>
  </si>
  <si>
    <t>Pular</t>
  </si>
  <si>
    <t>FUF</t>
  </si>
  <si>
    <t>UCLA Phonetics Lab; speaker is from Dalaba, Guinea</t>
  </si>
  <si>
    <t>30 November, 1979</t>
  </si>
  <si>
    <t>44.1 K, 16-bit sound depth (bit rate=705 kpbs)</t>
  </si>
  <si>
    <t>cassette tape</t>
  </si>
  <si>
    <t>1</t>
  </si>
  <si>
    <t>&lt;language_name&gt;Pular&lt;/language_name&gt;</t>
  </si>
  <si>
    <t>UCLA student</t>
  </si>
  <si>
    <t>fuf_word-list_1979_01</t>
  </si>
  <si>
    <t>fuf_word-list_1979_01.wav</t>
  </si>
  <si>
    <t>fuf_word-list_1979_01.mp3</t>
  </si>
  <si>
    <t>fuf_word-list_1979_01.html</t>
  </si>
  <si>
    <t>fuf_word-list_1979_01.jpg</t>
  </si>
  <si>
    <t>fuf_word-list_1979_02.jpg</t>
  </si>
  <si>
    <t>fuf_word-list_1979_01.tif</t>
  </si>
  <si>
    <t>fuf_word-list_1979_02.tif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</si>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</sst>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8"/>
  <sheetViews>
    <sheetView tabSelected="1" workbookViewId="0" topLeftCell="P1">
      <selection activeCell="T2" sqref="T2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4.3984375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75</v>
      </c>
      <c r="C2" t="s">
        <v>76</v>
      </c>
      <c r="D2" t="s">
        <v>77</v>
      </c>
      <c r="E2" t="s">
        <v>78</v>
      </c>
      <c r="F2" s="1" t="s">
        <v>65</v>
      </c>
      <c r="G2" t="s">
        <v>79</v>
      </c>
      <c r="H2" t="s">
        <v>80</v>
      </c>
      <c r="I2" t="s">
        <v>81</v>
      </c>
      <c r="J2" t="s">
        <v>82</v>
      </c>
      <c r="K2" t="s">
        <v>25</v>
      </c>
      <c r="L2" t="s">
        <v>25</v>
      </c>
      <c r="M2" t="str">
        <f>CONCATENATE("fuf_record_details.html#",A2)</f>
        <v>fuf_record_details.html#1</v>
      </c>
      <c r="N2" t="s">
        <v>66</v>
      </c>
      <c r="O2" t="s">
        <v>67</v>
      </c>
      <c r="P2" t="s">
        <v>8</v>
      </c>
      <c r="Q2" t="s">
        <v>68</v>
      </c>
      <c r="R2" t="s">
        <v>69</v>
      </c>
      <c r="S2" s="2" t="s">
        <v>74</v>
      </c>
      <c r="T2" s="2" t="s">
        <v>83</v>
      </c>
      <c r="U2" t="s">
        <v>70</v>
      </c>
      <c r="V2" t="s">
        <v>22</v>
      </c>
      <c r="W2" t="s">
        <v>71</v>
      </c>
      <c r="X2" t="s">
        <v>56</v>
      </c>
      <c r="Y2" t="s">
        <v>10</v>
      </c>
      <c r="Z2" t="str">
        <f>E2</f>
        <v>fuf_word-list_1979_01.html</v>
      </c>
      <c r="AA2" s="1" t="s">
        <v>72</v>
      </c>
      <c r="AB2" t="str">
        <f>CONCATENATE(E2,"#",AA2)</f>
        <v>fuf_word-list_1979_01.html#1</v>
      </c>
    </row>
    <row r="3" ht="20.25">
      <c r="F3" s="1"/>
    </row>
    <row r="4" ht="20.25">
      <c r="F4" s="1"/>
    </row>
    <row r="5" ht="20.25">
      <c r="F5" s="1"/>
    </row>
    <row r="6" ht="20.25">
      <c r="F6" s="1"/>
    </row>
    <row r="7" ht="20.25">
      <c r="F7" s="1"/>
    </row>
    <row r="8" ht="20.25">
      <c r="F8" s="1"/>
    </row>
    <row r="9" ht="20.25">
      <c r="F9" s="1"/>
    </row>
    <row r="99" ht="20.25">
      <c r="F99" s="1"/>
    </row>
    <row r="100" ht="20.25">
      <c r="F100" s="1"/>
    </row>
    <row r="101" ht="20.25">
      <c r="F101" s="1"/>
    </row>
    <row r="102" ht="20.25">
      <c r="F102" s="1"/>
    </row>
    <row r="103" ht="20.25">
      <c r="F103" s="1"/>
    </row>
    <row r="104" ht="20.25">
      <c r="F104" s="1"/>
    </row>
    <row r="105" ht="20.25">
      <c r="F105" s="1"/>
    </row>
    <row r="120" ht="20.25">
      <c r="F120" s="2"/>
    </row>
    <row r="121" ht="20.25">
      <c r="F121" s="2"/>
    </row>
    <row r="122" ht="20.25">
      <c r="F122" s="2"/>
    </row>
    <row r="123" ht="20.25">
      <c r="F123" s="2"/>
    </row>
    <row r="124" ht="20.25">
      <c r="F124" s="2"/>
    </row>
    <row r="125" ht="20.25">
      <c r="F125" s="2"/>
    </row>
    <row r="126" ht="20.25">
      <c r="F126" s="2"/>
    </row>
    <row r="127" ht="20.25">
      <c r="F127" s="2"/>
    </row>
    <row r="128" ht="20.25">
      <c r="F128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A1">
      <selection activeCell="E16" sqref="E16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73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&lt;lang_name&gt;Pular&lt;/lang_name&gt;</v>
      </c>
      <c r="D3" t="str">
        <f>CONCATENATE("&lt;sil_code&gt;",'Raw Metadata'!O2,"&lt;/sil_code&gt;")</f>
        <v>&lt;sil_code&gt;FUF&lt;/sil_code&gt;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&lt;recording_location&gt;UCLA Phonetics Lab; speaker is from Dalaba, Guinea&lt;/recording_location&gt;</v>
      </c>
      <c r="G3" t="str">
        <f>CONCATENATE("&lt;recording_date&gt;",'Raw Metadata'!R2,"&lt;/recording_date&gt;")</f>
        <v>&lt;recording_date&gt;30 November, 1979&lt;/recording_date&gt;</v>
      </c>
      <c r="H3" t="str">
        <f>CONCATENATE("&lt;fieldworkers&gt;",'Raw Metadata'!S2,"&lt;/fieldworkers&gt;")</f>
        <v>&lt;fieldworkers&gt;UCLA student&lt;/fieldworkers&gt;</v>
      </c>
      <c r="I3" t="str">
        <f>CONCATENATE("&lt;speakers&gt;",'Raw Metadata'!T2,"&lt;/speakers&gt;")</f>
        <v>&lt;speakers&gt;N/A&lt;/speakers&gt;</v>
      </c>
      <c r="J3" t="str">
        <f>CONCATENATE("&lt;filename_audio&gt;",'Raw Metadata'!B2,"&lt;/filename_audio&gt;")</f>
        <v>&lt;filename_audio&gt;fuf_word-list_1979_01&lt;/filename_audio&gt;</v>
      </c>
      <c r="K3" t="str">
        <f>CONCATENATE("&lt;filename_wav&gt;",'Raw Metadata'!C2,"&lt;/filename_wav&gt;")</f>
        <v>&lt;filename_wav&gt;fuf_word-list_1979_01.wav&lt;/filename_wav&gt;</v>
      </c>
      <c r="L3" t="str">
        <f>CONCATENATE("&lt;filename_mp3&gt;",'Raw Metadata'!D2,"&lt;/filename_mp3&gt;")</f>
        <v>&lt;filename_mp3&gt;fuf_word-list_1979_01.mp3&lt;/filename_mp3&gt;</v>
      </c>
      <c r="M3" t="str">
        <f>CONCATENATE("&lt;wav_quality&gt;",'Raw Metadata'!U2,"&lt;/wav_quality&gt;")</f>
        <v>&lt;wav_quality&gt;44.1 K, 16-bit sound depth (bit rate=705 kpbs)&lt;/wav_quality&gt;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&lt;original_medium&gt;cassette tape&lt;/original_medium&gt;</v>
      </c>
      <c r="P3" t="str">
        <f>CONCATENATE("&lt;wordlist&gt;",'Raw Metadata'!E2,"&lt;/wordlist&gt;")</f>
        <v>&lt;wordlist&gt;fuf_word-list_1979_01.html&lt;/wordlist&gt;</v>
      </c>
      <c r="Q3" t="str">
        <f>CONCATENATE("&lt;wordlist_entries&gt;",'Raw Metadata'!F2,"&lt;/wordlist_entries&gt;")</f>
        <v>&lt;wordlist_entries&gt;1 - 84&lt;/wordlist_entries&gt;</v>
      </c>
      <c r="R3" t="str">
        <f>CONCATENATE("&lt;image_tif&gt;",'Raw Metadata'!I2,"&lt;/image_tif&gt;")</f>
        <v>&lt;image_tif&gt;fuf_word-list_1979_01.tif&lt;/image_tif&gt;</v>
      </c>
      <c r="S3" t="str">
        <f>CONCATENATE("&lt;image_tif2&gt;",'Raw Metadata'!J2,"&lt;/image_tif2&gt;")</f>
        <v>&lt;image_tif2&gt;fuf_word-list_1979_02.tif&lt;/image_tif2&gt;</v>
      </c>
      <c r="T3" t="str">
        <f>CONCATENATE("&lt;image_jpg&gt;",'Raw Metadata'!G2,"&lt;/image_jpg&gt;")</f>
        <v>&lt;image_jpg&gt;fuf_word-list_1979_01.jpg&lt;/image_jpg&gt;</v>
      </c>
      <c r="U3" t="str">
        <f>CONCATENATE("&lt;image_jpg2&gt;",'Raw Metadata'!H2,"&lt;/image_jpg2&gt;")</f>
        <v>&lt;image_jpg2&gt;fuf_word-list_1979_02.jpg&lt;/image_jpg2&gt;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&lt;details&gt;fuf_record_details.html#1&lt;/details&gt;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&lt;wordlist_no_repetition&gt;fuf_word-list_1979_01.html&lt;/wordlist_no_repetition&gt;</v>
      </c>
      <c r="AA3" t="str">
        <f>CONCATENATE("&lt;link_within_wordlist&gt;",'Raw Metadata'!AB2,"&lt;/link_within_wordlist&gt;")</f>
        <v>&lt;link_within_wordlist&gt;fuf_word-list_1979_01.html#1&lt;/link_within_wordlist&gt;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2005-10-14T01:14:01Z</dcterms:modified>
  <cp:category/>
  <cp:version/>
  <cp:contentType/>
  <cp:contentStatus/>
</cp:coreProperties>
</file>