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<sst xmlns="http://schemas.openxmlformats.org/spreadsheetml/2006/main" count="218" uniqueCount="89">
  <si>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</si>
  <si>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</si>
  <si>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</si>
  <si>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</si>
  <si>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</si>
  <si>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</si>
  <si>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</si>
  <si>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</si>
  <si>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</si>
  <si>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</si>
  <si>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</si>
  <si>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</si>
  <si>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</si>
  <si>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</si>
  <si>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</si>
  <si>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</si>
  <si>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</si>
  <si>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</si>
  <si>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</si>
  <si>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</si>
  <si>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</si>
  <si>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</si>
  <si>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</si>
  <si>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</si>
  <si>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</si>
  <si>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</si>
  <si>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</si>
  <si>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</si>
  <si>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</si>
  <si>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</si>
  <si>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</si>
  <si>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</si>
  <si>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</si>
  <si>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</si>
  <si>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</si>
  <si>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</si>
  <si>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</si>
  <si>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</si>
  <si>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</si>
  <si>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</si>
  <si>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</si>
  <si>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</si>
  <si>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</si>
  <si>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</si>
  <si>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</si>
  <si>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</si>
  <si>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</si>
  <si>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</si>
  <si>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</si>
  <si>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</si>
  <si>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</si>
  <si>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</si>
  <si>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</si>
  <si>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</si>
  <si>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</si>
  <si>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</si>
  <si>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</si>
  <si>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</si>
  <si>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</si>
  <si>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</si>
  <si>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</si>
  <si>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</si>
  <si>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</si>
  <si>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</si>
  <si>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</si>
  <si>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</si>
  <si>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</si>
  <si>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</si>
  <si>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</si>
  <si>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</si>
  <si>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</si>
  <si>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Coumbia-Wenatchi</t>
  </si>
  <si>
    <t>col_word-list_0000_01</t>
  </si>
  <si>
    <t>col_word-list_0000_02</t>
  </si>
  <si>
    <t>col_word-list_0000_01.html</t>
  </si>
  <si>
    <t>col_word-list_0000_01.jpg</t>
  </si>
  <si>
    <t>col_word-list_0000_02.jpg</t>
  </si>
  <si>
    <t>col_word-list_0000_01.tif</t>
  </si>
  <si>
    <t>col_word-list_0000_02.tif</t>
  </si>
  <si>
    <t>col</t>
  </si>
  <si>
    <t>recording location unknown</t>
  </si>
  <si>
    <t>recordng date unknown</t>
  </si>
  <si>
    <t>unknown</t>
  </si>
  <si>
    <t>Speaker origin not specified</t>
  </si>
  <si>
    <t>Columbia dialect</t>
  </si>
  <si>
    <t>Jerome Miller</t>
  </si>
  <si>
    <t>Reel Tape</t>
  </si>
  <si>
    <t>1 - 50</t>
  </si>
  <si>
    <t>51 - 72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</si>
</sst>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col_word-list_0000_01.wav</v>
      </c>
      <c r="D4" s="1" t="str">
        <f>CONCATENATE(B4,".mp3")</f>
        <v>col_word-list_0000_01.mp3</v>
      </c>
      <c r="E4" s="1" t="s">
        <v>74</v>
      </c>
      <c r="F4" s="2" t="s">
        <v>87</v>
      </c>
      <c r="G4" s="1" t="s">
        <v>75</v>
      </c>
      <c r="I4" s="1" t="s">
        <v>77</v>
      </c>
      <c r="K4" s="1" t="s">
        <v>27</v>
      </c>
      <c r="L4" s="1" t="s">
        <v>27</v>
      </c>
      <c r="M4" s="1" t="str">
        <f>CONCATENATE("col_record_details.html#",A4)</f>
        <v>col_record_details.html#1</v>
      </c>
      <c r="N4" s="1" t="s">
        <v>71</v>
      </c>
      <c r="O4" s="1" t="s">
        <v>79</v>
      </c>
      <c r="P4" s="1" t="s">
        <v>28</v>
      </c>
      <c r="Q4" s="1" t="s">
        <v>80</v>
      </c>
      <c r="R4" s="1" t="s">
        <v>81</v>
      </c>
      <c r="S4" s="1" t="s">
        <v>82</v>
      </c>
      <c r="T4" s="1" t="s">
        <v>83</v>
      </c>
      <c r="U4" s="1" t="s">
        <v>84</v>
      </c>
      <c r="V4" s="1" t="s">
        <v>85</v>
      </c>
      <c r="W4" s="1" t="s">
        <v>29</v>
      </c>
      <c r="X4" s="1" t="s">
        <v>30</v>
      </c>
      <c r="Y4" s="1" t="s">
        <v>86</v>
      </c>
      <c r="Z4" s="1" t="s">
        <v>31</v>
      </c>
      <c r="AA4" s="1" t="s">
        <v>65</v>
      </c>
      <c r="AB4" s="1" t="str">
        <f>E4</f>
        <v>col_word-list_0000_01.html</v>
      </c>
      <c r="AC4" s="1">
        <v>1</v>
      </c>
      <c r="AD4" s="1" t="str">
        <f>CONCATENATE(E4,"#",AC4)</f>
        <v>col_word-list_0000_01.html#1</v>
      </c>
    </row>
    <row r="5" spans="1:30" ht="17.25">
      <c r="A5" s="1">
        <v>2</v>
      </c>
      <c r="B5" s="1" t="s">
        <v>73</v>
      </c>
      <c r="C5" s="1" t="str">
        <f aca="true" t="shared" si="0" ref="C5:C23">CONCATENATE(B5,".wav")</f>
        <v>col_word-list_0000_02.wav</v>
      </c>
      <c r="D5" s="1" t="str">
        <f aca="true" t="shared" si="1" ref="D5:D23">CONCATENATE(B5,".mp3")</f>
        <v>col_word-list_0000_02.mp3</v>
      </c>
      <c r="E5" s="1" t="s">
        <v>74</v>
      </c>
      <c r="F5" s="2" t="s">
        <v>88</v>
      </c>
      <c r="G5" s="1" t="s">
        <v>76</v>
      </c>
      <c r="I5" s="1" t="s">
        <v>78</v>
      </c>
      <c r="K5" s="1" t="s">
        <v>27</v>
      </c>
      <c r="L5" s="1" t="s">
        <v>27</v>
      </c>
      <c r="M5" s="1" t="str">
        <f>CONCATENATE("col_record_details.html#",A5)</f>
        <v>col_record_details.html#2</v>
      </c>
      <c r="N5" s="1" t="s">
        <v>71</v>
      </c>
      <c r="O5" s="1" t="s">
        <v>79</v>
      </c>
      <c r="P5" s="1" t="s">
        <v>28</v>
      </c>
      <c r="Q5" s="1" t="s">
        <v>80</v>
      </c>
      <c r="R5" s="1" t="s">
        <v>81</v>
      </c>
      <c r="S5" s="1" t="s">
        <v>82</v>
      </c>
      <c r="T5" s="1" t="s">
        <v>83</v>
      </c>
      <c r="U5" s="1" t="s">
        <v>84</v>
      </c>
      <c r="V5" s="1" t="s">
        <v>85</v>
      </c>
      <c r="W5" s="1" t="s">
        <v>29</v>
      </c>
      <c r="X5" s="1" t="s">
        <v>30</v>
      </c>
      <c r="Y5" s="1" t="s">
        <v>86</v>
      </c>
      <c r="Z5" s="1" t="s">
        <v>31</v>
      </c>
      <c r="AA5" s="1" t="s">
        <v>65</v>
      </c>
      <c r="AB5" s="1" t="str">
        <f aca="true" t="shared" si="2" ref="AB5:AB23">E5</f>
        <v>col_word-list_0000_01.html</v>
      </c>
      <c r="AC5" s="1">
        <v>51</v>
      </c>
      <c r="AD5" s="1" t="str">
        <f aca="true" t="shared" si="3" ref="AD5:AD23">CONCATENATE(E5,"#",AC5)</f>
        <v>col_word-list_0000_01.html#51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workbookViewId="0" topLeftCell="A1">
      <selection activeCell="B5" sqref="B5:BA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&lt;language_name&gt;Coumbia-Wenatchi&lt;/language_name&gt;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&lt;lang_name&gt;Coumbia-Wenatchi&lt;/lang_name&gt;</v>
      </c>
      <c r="D3" s="1" t="str">
        <f>CONCATENATE("&lt;dialect&gt;",'Raw Metadata'!U4,"&lt;/dialect&gt;")</f>
        <v>&lt;dialect&gt;Columbia dialect&lt;/dialect&gt;</v>
      </c>
      <c r="E3" s="1" t="str">
        <f>CONCATENATE("&lt;sil_code&gt;",'Raw Metadata'!O4,"&lt;/sil_code&gt;")</f>
        <v>&lt;sil_code&gt;col&lt;/sil_code&gt;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&lt;recording_location&gt;recording location unknown&lt;/recording_location&gt;</v>
      </c>
      <c r="H3" s="1" t="str">
        <f>CONCATENATE("&lt;recording_date&gt;",'Raw Metadata'!R4,"&lt;/recording_date&gt;")</f>
        <v>&lt;recording_date&gt;recordng date unknown&lt;/recording_date&gt;</v>
      </c>
      <c r="I3" s="1" t="str">
        <f>CONCATENATE("&lt;fieldworkers&gt;",'Raw Metadata'!S4,"&lt;/fieldworkers&gt;")</f>
        <v>&lt;fieldworkers&gt;unknown&lt;/fieldworkers&gt;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&lt;speakers&gt;Jerome Miller&lt;/speakers&gt;</v>
      </c>
      <c r="L3" s="1" t="str">
        <f>CONCATENATE("&lt;filename_audio&gt;",'Raw Metadata'!B4,"&lt;/filename_audio&gt;")</f>
        <v>&lt;filename_audio&gt;col_word-list_0000_01&lt;/filename_audio&gt;</v>
      </c>
      <c r="M3" s="1" t="str">
        <f>CONCATENATE("&lt;filename_wav&gt;",'Raw Metadata'!C4,"&lt;/filename_wav&gt;")</f>
        <v>&lt;filename_wav&gt;col_word-list_0000_01.wav&lt;/filename_wav&gt;</v>
      </c>
      <c r="N3" s="1" t="str">
        <f>CONCATENATE("&lt;filename_mp3&gt;",'Raw Metadata'!D4,"&lt;/filename_mp3&gt;")</f>
        <v>&lt;filename_mp3&gt;col_word-list_0000_01.mp3&lt;/filename_mp3&gt;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&lt;wordlist&gt;col_word-list_0000_01.html&lt;/wordlist&gt;</v>
      </c>
      <c r="S3" s="1" t="str">
        <f>CONCATENATE("&lt;wordlist_entries&gt;",'Raw Metadata'!F4,"&lt;/wordlist_entries&gt;")</f>
        <v>&lt;wordlist_entries&gt;1 - 50&lt;/wordlist_entries&gt;</v>
      </c>
      <c r="T3" s="1" t="str">
        <f>CONCATENATE("&lt;image_tif&gt;",'Raw Metadata'!I4,"&lt;/image_tif&gt;")</f>
        <v>&lt;image_tif&gt;col_word-list_0000_01.tif&lt;/image_tif&gt;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&lt;image_jpg&gt;col_word-list_0000_01.jpg&lt;/image_jpg&gt;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&lt;details&gt;col_record_details.html#1&lt;/details&gt;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&lt;wordlist_no_repetition&gt;col_word-list_0000_01.html&lt;/wordlist_no_repetition&gt;</v>
      </c>
      <c r="AC3" s="1" t="str">
        <f>CONCATENATE("&lt;link_within_wordlist&gt;",'Raw Metadata'!AD4,"&lt;/link_within_wordlist&gt;")</f>
        <v>&lt;link_within_wordlist&gt;col_word-list_0000_01.html#1&lt;/link_within_wordlist&gt;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&lt;lang_name&gt;Coumbia-Wenatchi&lt;/lang_name&gt;</v>
      </c>
      <c r="D4" s="1" t="str">
        <f>CONCATENATE("&lt;dialect&gt;",'Raw Metadata'!U5,"&lt;/dialect&gt;")</f>
        <v>&lt;dialect&gt;Columbia dialect&lt;/dialect&gt;</v>
      </c>
      <c r="E4" s="1" t="str">
        <f>CONCATENATE("&lt;sil_code&gt;",'Raw Metadata'!O5,"&lt;/sil_code&gt;")</f>
        <v>&lt;sil_code&gt;col&lt;/sil_code&gt;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&lt;recording_location&gt;recording location unknown&lt;/recording_location&gt;</v>
      </c>
      <c r="H4" s="1" t="str">
        <f>CONCATENATE("&lt;recording_date&gt;",'Raw Metadata'!R5,"&lt;/recording_date&gt;")</f>
        <v>&lt;recording_date&gt;recordng date unknown&lt;/recording_date&gt;</v>
      </c>
      <c r="I4" s="1" t="str">
        <f>CONCATENATE("&lt;fieldworkers&gt;",'Raw Metadata'!S5,"&lt;/fieldworkers&gt;")</f>
        <v>&lt;fieldworkers&gt;unknown&lt;/fieldworkers&gt;</v>
      </c>
      <c r="J4" s="1" t="str">
        <f>CONCATENATE("&lt;origin&gt;",'Raw Metadata'!T5,"&lt;/origin&gt;")</f>
        <v>&lt;origin&gt;Speaker origin not specified&lt;/origin&gt;</v>
      </c>
      <c r="K4" s="1" t="str">
        <f>CONCATENATE("&lt;speakers&gt;",'Raw Metadata'!V5,"&lt;/speakers&gt;")</f>
        <v>&lt;speakers&gt;Jerome Miller&lt;/speakers&gt;</v>
      </c>
      <c r="L4" s="1" t="str">
        <f>CONCATENATE("&lt;filename_audio&gt;",'Raw Metadata'!B5,"&lt;/filename_audio&gt;")</f>
        <v>&lt;filename_audio&gt;col_word-list_0000_02&lt;/filename_audio&gt;</v>
      </c>
      <c r="M4" s="1" t="str">
        <f>CONCATENATE("&lt;filename_wav&gt;",'Raw Metadata'!C5,"&lt;/filename_wav&gt;")</f>
        <v>&lt;filename_wav&gt;col_word-list_0000_02.wav&lt;/filename_wav&gt;</v>
      </c>
      <c r="N4" s="1" t="str">
        <f>CONCATENATE("&lt;filename_mp3&gt;",'Raw Metadata'!D5,"&lt;/filename_mp3&gt;")</f>
        <v>&lt;filename_mp3&gt;col_word-list_0000_02.mp3&lt;/filename_mp3&gt;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&lt;wordlist&gt;col_word-list_0000_01.html&lt;/wordlist&gt;</v>
      </c>
      <c r="S4" s="1" t="str">
        <f>CONCATENATE("&lt;wordlist_entries&gt;",'Raw Metadata'!F5,"&lt;/wordlist_entries&gt;")</f>
        <v>&lt;wordlist_entries&gt;51 - 72&lt;/wordlist_entries&gt;</v>
      </c>
      <c r="T4" s="1" t="str">
        <f>CONCATENATE("&lt;image_tif&gt;",'Raw Metadata'!I5,"&lt;/image_tif&gt;")</f>
        <v>&lt;image_tif&gt;col_word-list_0000_02.tif&lt;/image_tif&gt;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&lt;image_jpg&gt;col_word-list_0000_02.jpg&lt;/image_jpg&gt;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&lt;details&gt;col_record_details.html#2&lt;/details&gt;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&lt;wordlist_no_repetition&gt;col_word-list_0000_01.html&lt;/wordlist_no_repetition&gt;</v>
      </c>
      <c r="AC4" s="1" t="str">
        <f>CONCATENATE("&lt;link_within_wordlist&gt;",'Raw Metadata'!AD5,"&lt;/link_within_wordlist&gt;")</f>
        <v>&lt;link_within_wordlist&gt;col_word-list_0000_01.html#51&lt;/link_within_wordlist&gt;</v>
      </c>
      <c r="AD4" s="1" t="s">
        <v>63</v>
      </c>
    </row>
    <row r="5" ht="17.25">
      <c r="A5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2008-09-18T18:24:52Z</dcterms:modified>
  <cp:category/>
  <cp:version/>
  <cp:contentType/>
  <cp:contentStatus/>
</cp:coreProperties>
</file>