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<sst xmlns="http://schemas.openxmlformats.org/spreadsheetml/2006/main" count="136" uniqueCount="96">
  <si>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</si>
  <si>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</si>
  <si>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</si>
  <si>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</si>
  <si>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</si>
  <si>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</si>
  <si>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</si>
  <si>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</si>
  <si>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</si>
  <si>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</si>
  <si>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</si>
  <si>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</si>
  <si>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</si>
  <si>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</si>
  <si>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</si>
  <si>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</si>
  <si>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</si>
  <si>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</si>
  <si>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</si>
  <si>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</si>
  <si>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</si>
  <si>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</si>
  <si>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</si>
  <si>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</si>
  <si>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</si>
  <si>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</si>
  <si>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</si>
  <si>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</si>
  <si>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</si>
  <si>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</si>
  <si>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</si>
  <si>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</si>
  <si>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</si>
  <si>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</si>
  <si>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</si>
  <si>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</si>
  <si>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</si>
  <si>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</si>
  <si>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</si>
  <si>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</si>
  <si>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</si>
  <si>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</si>
  <si>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</si>
  <si>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</si>
  <si>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</si>
  <si>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</si>
  <si>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</si>
  <si>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</si>
  <si>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</si>
  <si>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</si>
  <si>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</si>
  <si>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</si>
  <si>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</si>
  <si>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</si>
  <si>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</si>
  <si>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</si>
  <si>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</si>
  <si>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</si>
  <si>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</si>
  <si>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</si>
  <si>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</si>
  <si>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</si>
  <si>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</si>
  <si>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</si>
  <si>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</si>
  <si>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</si>
  <si>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BOM</t>
  </si>
  <si>
    <t>Berom</t>
  </si>
  <si>
    <t>reel tape</t>
  </si>
  <si>
    <t>Sentences</t>
  </si>
  <si>
    <t>Unknown</t>
  </si>
  <si>
    <t>27 November, 1962</t>
  </si>
  <si>
    <t>Mr. Lodam</t>
  </si>
  <si>
    <t>1 - 7</t>
  </si>
  <si>
    <t>&lt;language_name&gt;Berom&lt;/language_name&gt;</t>
  </si>
  <si>
    <t>bom_word-list_1961_01</t>
  </si>
  <si>
    <t>bom_word-list_1961_01.html</t>
  </si>
  <si>
    <t>bom_word-list_1961_01.jpg</t>
  </si>
  <si>
    <t>bom_word-list_1961_01.tif</t>
  </si>
  <si>
    <t>UCLA Student</t>
  </si>
  <si>
    <t>N/A</t>
  </si>
  <si>
    <t>bom_word-list_0000_01.html</t>
  </si>
  <si>
    <t>bom_word-list_0000_01.html#1</t>
  </si>
  <si>
    <t>bom_record_details.html#2</t>
  </si>
  <si>
    <t>bom_record_details.html#3</t>
  </si>
  <si>
    <t>bom_word-list_0000_01.tif</t>
  </si>
  <si>
    <t>bom_word-list_0000_02.tif</t>
  </si>
  <si>
    <t>bom_word-list_1000_01.jpg</t>
  </si>
  <si>
    <t>bom_word-list_0000_02.jpg</t>
  </si>
  <si>
    <t>bom_word-list_0000_01.mp3</t>
  </si>
  <si>
    <t>bom_word-list_0000_02.mp3</t>
  </si>
  <si>
    <t>bom_word-list_0000_01.wav</t>
  </si>
  <si>
    <t>bom_word-list_0000_02.wav</t>
  </si>
  <si>
    <t>bom_word-list_0000_01</t>
  </si>
  <si>
    <t>bom_word-list_0000_02</t>
  </si>
  <si>
    <t>1 - 16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</si>
</sst>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1">
      <pane xSplit="15225" topLeftCell="AA1" activePane="topLeft" state="split"/>
      <selection pane="topLeft" activeCell="F4" sqref="F4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1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16</v>
      </c>
      <c r="C1" t="s">
        <v>12</v>
      </c>
      <c r="D1" t="s">
        <v>13</v>
      </c>
      <c r="E1" t="s">
        <v>54</v>
      </c>
      <c r="F1" s="1" t="s">
        <v>61</v>
      </c>
      <c r="G1" t="s">
        <v>11</v>
      </c>
      <c r="H1" t="s">
        <v>45</v>
      </c>
      <c r="I1" t="s">
        <v>10</v>
      </c>
      <c r="J1" t="s">
        <v>46</v>
      </c>
      <c r="K1" t="s">
        <v>22</v>
      </c>
      <c r="L1" t="s">
        <v>23</v>
      </c>
      <c r="M1" t="s">
        <v>19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62</v>
      </c>
      <c r="T1" t="s">
        <v>63</v>
      </c>
      <c r="U1" t="s">
        <v>3</v>
      </c>
      <c r="V1" t="s">
        <v>20</v>
      </c>
      <c r="W1" t="s">
        <v>0</v>
      </c>
      <c r="X1" t="s">
        <v>6</v>
      </c>
      <c r="Y1" t="s">
        <v>8</v>
      </c>
      <c r="Z1" t="s">
        <v>56</v>
      </c>
      <c r="AA1" t="s">
        <v>58</v>
      </c>
      <c r="AB1" t="s">
        <v>59</v>
      </c>
    </row>
    <row r="2" spans="1:28" ht="20.25">
      <c r="A2">
        <v>1</v>
      </c>
      <c r="B2" t="s">
        <v>75</v>
      </c>
      <c r="C2" t="str">
        <f>CONCATENATE(B2,".wav")</f>
        <v>bom_word-list_1961_01.wav</v>
      </c>
      <c r="D2" t="str">
        <f>CONCATENATE(B2,".mp3")</f>
        <v>bom_word-list_1961_01.mp3</v>
      </c>
      <c r="E2" t="s">
        <v>76</v>
      </c>
      <c r="F2" s="1" t="s">
        <v>73</v>
      </c>
      <c r="G2" t="s">
        <v>77</v>
      </c>
      <c r="I2" t="s">
        <v>78</v>
      </c>
      <c r="K2" t="s">
        <v>24</v>
      </c>
      <c r="L2" t="s">
        <v>24</v>
      </c>
      <c r="M2" t="str">
        <f>CONCATENATE("bom_record_details.html#",A2)</f>
        <v>bom_record_details.html#1</v>
      </c>
      <c r="N2" t="s">
        <v>67</v>
      </c>
      <c r="O2" t="s">
        <v>66</v>
      </c>
      <c r="P2" t="s">
        <v>69</v>
      </c>
      <c r="Q2" t="s">
        <v>70</v>
      </c>
      <c r="R2" t="s">
        <v>71</v>
      </c>
      <c r="S2" s="2" t="s">
        <v>65</v>
      </c>
      <c r="T2" s="2" t="s">
        <v>72</v>
      </c>
      <c r="U2" s="3" t="s">
        <v>64</v>
      </c>
      <c r="V2" t="s">
        <v>21</v>
      </c>
      <c r="W2" t="s">
        <v>68</v>
      </c>
      <c r="X2" t="s">
        <v>55</v>
      </c>
      <c r="Y2" t="s">
        <v>9</v>
      </c>
      <c r="Z2" t="str">
        <f>E2</f>
        <v>bom_word-list_1961_01.html</v>
      </c>
      <c r="AA2" s="4">
        <v>1</v>
      </c>
      <c r="AB2" t="str">
        <f>CONCATENATE(E2,"#",AA2)</f>
        <v>bom_word-list_1961_01.html#1</v>
      </c>
    </row>
    <row r="3" spans="1:28" ht="20.25">
      <c r="A3">
        <v>2</v>
      </c>
      <c r="B3" t="s">
        <v>93</v>
      </c>
      <c r="C3" t="s">
        <v>91</v>
      </c>
      <c r="D3" t="s">
        <v>89</v>
      </c>
      <c r="E3" t="s">
        <v>81</v>
      </c>
      <c r="F3" s="1" t="s">
        <v>95</v>
      </c>
      <c r="G3" t="s">
        <v>87</v>
      </c>
      <c r="H3" t="s">
        <v>88</v>
      </c>
      <c r="I3" t="s">
        <v>85</v>
      </c>
      <c r="J3" t="s">
        <v>86</v>
      </c>
      <c r="K3" t="s">
        <v>24</v>
      </c>
      <c r="L3" t="s">
        <v>24</v>
      </c>
      <c r="M3" t="s">
        <v>83</v>
      </c>
      <c r="N3" t="s">
        <v>67</v>
      </c>
      <c r="O3" t="s">
        <v>66</v>
      </c>
      <c r="P3" t="s">
        <v>69</v>
      </c>
      <c r="Q3" t="s">
        <v>70</v>
      </c>
      <c r="R3" t="s">
        <v>70</v>
      </c>
      <c r="S3" t="s">
        <v>79</v>
      </c>
      <c r="T3" t="s">
        <v>80</v>
      </c>
      <c r="U3" s="3" t="s">
        <v>64</v>
      </c>
      <c r="V3" t="s">
        <v>21</v>
      </c>
      <c r="W3" t="s">
        <v>68</v>
      </c>
      <c r="X3" t="s">
        <v>55</v>
      </c>
      <c r="Y3" t="s">
        <v>9</v>
      </c>
      <c r="Z3" t="s">
        <v>81</v>
      </c>
      <c r="AA3">
        <v>1</v>
      </c>
      <c r="AB3" t="s">
        <v>82</v>
      </c>
    </row>
    <row r="4" spans="1:28" ht="20.25">
      <c r="A4">
        <v>3</v>
      </c>
      <c r="B4" t="s">
        <v>94</v>
      </c>
      <c r="C4" t="s">
        <v>92</v>
      </c>
      <c r="D4" t="s">
        <v>90</v>
      </c>
      <c r="E4" t="s">
        <v>81</v>
      </c>
      <c r="F4" s="1" t="s">
        <v>95</v>
      </c>
      <c r="G4" t="s">
        <v>87</v>
      </c>
      <c r="H4" t="s">
        <v>88</v>
      </c>
      <c r="I4" t="s">
        <v>85</v>
      </c>
      <c r="J4" t="s">
        <v>86</v>
      </c>
      <c r="K4" t="s">
        <v>24</v>
      </c>
      <c r="L4" t="s">
        <v>24</v>
      </c>
      <c r="M4" t="s">
        <v>84</v>
      </c>
      <c r="N4" t="s">
        <v>67</v>
      </c>
      <c r="O4" t="s">
        <v>66</v>
      </c>
      <c r="P4" t="s">
        <v>69</v>
      </c>
      <c r="Q4" t="s">
        <v>70</v>
      </c>
      <c r="R4" t="s">
        <v>70</v>
      </c>
      <c r="S4" t="s">
        <v>79</v>
      </c>
      <c r="T4" t="s">
        <v>80</v>
      </c>
      <c r="U4" s="3" t="s">
        <v>64</v>
      </c>
      <c r="V4" t="s">
        <v>21</v>
      </c>
      <c r="W4" t="s">
        <v>68</v>
      </c>
      <c r="X4" t="s">
        <v>55</v>
      </c>
      <c r="Y4" t="s">
        <v>9</v>
      </c>
      <c r="Z4" t="s">
        <v>81</v>
      </c>
      <c r="AA4">
        <v>1</v>
      </c>
      <c r="AB4" t="s">
        <v>82</v>
      </c>
    </row>
    <row r="111" ht="20.25">
      <c r="F111" s="5"/>
    </row>
    <row r="112" ht="20.25">
      <c r="F112" s="5"/>
    </row>
    <row r="113" ht="20.25">
      <c r="F113" s="5"/>
    </row>
    <row r="114" ht="20.25">
      <c r="F114" s="5"/>
    </row>
    <row r="115" ht="20.25">
      <c r="F115" s="5"/>
    </row>
    <row r="116" ht="20.25">
      <c r="F116" s="5"/>
    </row>
    <row r="117" ht="20.25">
      <c r="F117" s="5"/>
    </row>
    <row r="118" ht="20.25">
      <c r="F118" s="5"/>
    </row>
    <row r="119" ht="20.25">
      <c r="F119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A1">
      <selection activeCell="A5" sqref="A5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17</v>
      </c>
      <c r="D1" t="s">
        <v>74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14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&lt;lang_name&gt;Berom&lt;/lang_name&gt;</v>
      </c>
      <c r="D3" t="str">
        <f>CONCATENATE("&lt;sil_code&gt;",'Raw Metadata'!O2,"&lt;/sil_code&gt;")</f>
        <v>&lt;sil_code&gt;BOM&lt;/sil_code&gt;</v>
      </c>
      <c r="E3" t="str">
        <f>CONCATENATE("&lt;content&gt;",'Raw Metadata'!P2,"&lt;/content&gt;")</f>
        <v>&lt;content&gt;Sentences&lt;/content&gt;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&lt;recording_date&gt;27 November,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&lt;speakers&gt;Mr. Lodam&lt;/speakers&gt;</v>
      </c>
      <c r="J3" t="str">
        <f>CONCATENATE("&lt;filename_audio&gt;",'Raw Metadata'!B2,"&lt;/filename_audio&gt;")</f>
        <v>&lt;filename_audio&gt;bom_word-list_1961_01&lt;/filename_audio&gt;</v>
      </c>
      <c r="K3" t="str">
        <f>CONCATENATE("&lt;filename_wav&gt;",'Raw Metadata'!C2,"&lt;/filename_wav&gt;")</f>
        <v>&lt;filename_wav&gt;bom_word-list_1961_01.wav&lt;/filename_wav&gt;</v>
      </c>
      <c r="L3" t="str">
        <f>CONCATENATE("&lt;filename_mp3&gt;",'Raw Metadata'!D2,"&lt;/filename_mp3&gt;")</f>
        <v>&lt;filename_mp3&gt;bom_word-list_1961_01.mp3&lt;/filename_mp3&gt;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&lt;wordlist&gt;bom_word-list_1961_01.html&lt;/wordlist&gt;</v>
      </c>
      <c r="Q3" t="str">
        <f>CONCATENATE("&lt;wordlist_entries&gt;",'Raw Metadata'!F2,"&lt;/wordlist_entries&gt;")</f>
        <v>&lt;wordlist_entries&gt;1 - 7&lt;/wordlist_entries&gt;</v>
      </c>
      <c r="R3" t="str">
        <f>CONCATENATE("&lt;image_tif&gt;",'Raw Metadata'!I2,"&lt;/image_tif&gt;")</f>
        <v>&lt;image_tif&gt;bom_word-list_1961_01.tif&lt;/image_tif&gt;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&lt;image_jpg&gt;bom_word-list_1961_01.jpg&lt;/image_jpg&gt;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&lt;details&gt;bom_record_details.html#1&lt;/details&gt;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&lt;wordlist_no_repetition&gt;bom_word-list_1961_01.html&lt;/wordlist_no_repetition&gt;</v>
      </c>
      <c r="AA3" t="str">
        <f>CONCATENATE("&lt;link_within_wordlist&gt;",'Raw Metadata'!AB2,"&lt;/link_within_wordlist&gt;")</f>
        <v>&lt;link_within_wordlist&gt;bom_word-list_1961_01.html#1&lt;/link_within_wordlist&gt;</v>
      </c>
      <c r="AB3" t="s">
        <v>15</v>
      </c>
    </row>
    <row r="4" spans="1:28" ht="20.25">
      <c r="A4" t="s">
        <v>14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&lt;lang_name&gt;Berom&lt;/lang_name&gt;</v>
      </c>
      <c r="D4" t="str">
        <f>CONCATENATE("&lt;sil_code&gt;",'Raw Metadata'!O3,"&lt;/sil_code&gt;")</f>
        <v>&lt;sil_code&gt;BOM&lt;/sil_code&gt;</v>
      </c>
      <c r="E4" t="str">
        <f>CONCATENATE("&lt;content&gt;",'Raw Metadata'!P3,"&lt;/content&gt;")</f>
        <v>&lt;content&gt;Sentences&lt;/content&gt;</v>
      </c>
      <c r="F4" t="str">
        <f>CONCATENATE("&lt;recording_location&gt;",'Raw Metadata'!Q3,"&lt;/recording_location&gt;")</f>
        <v>&lt;recording_location&gt;Unknown&lt;/recording_location&gt;</v>
      </c>
      <c r="G4" t="str">
        <f>CONCATENATE("&lt;recording_date&gt;",'Raw Metadata'!R3,"&lt;/recording_date&gt;")</f>
        <v>&lt;recording_date&gt;Unknown&lt;/recording_date&gt;</v>
      </c>
      <c r="H4" t="str">
        <f>CONCATENATE("&lt;fieldworkers&gt;",'Raw Metadata'!S3,"&lt;/fieldworkers&gt;")</f>
        <v>&lt;fieldworkers&gt;UCLA Student&lt;/fieldworkers&gt;</v>
      </c>
      <c r="I4" t="str">
        <f>CONCATENATE("&lt;speakers&gt;",'Raw Metadata'!T3,"&lt;/speakers&gt;")</f>
        <v>&lt;speakers&gt;N/A&lt;/speakers&gt;</v>
      </c>
      <c r="J4" t="str">
        <f>CONCATENATE("&lt;filename_audio&gt;",'Raw Metadata'!B3,"&lt;/filename_audio&gt;")</f>
        <v>&lt;filename_audio&gt;bom_word-list_0000_01&lt;/filename_audio&gt;</v>
      </c>
      <c r="K4" t="str">
        <f>CONCATENATE("&lt;filename_wav&gt;",'Raw Metadata'!C3,"&lt;/filename_wav&gt;")</f>
        <v>&lt;filename_wav&gt;bom_word-list_0000_01.wav&lt;/filename_wav&gt;</v>
      </c>
      <c r="L4" t="str">
        <f>CONCATENATE("&lt;filename_mp3&gt;",'Raw Metadata'!D3,"&lt;/filename_mp3&gt;")</f>
        <v>&lt;filename_mp3&gt;bom_word-list_0000_01.mp3&lt;/filename_mp3&gt;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&lt;wordlist&gt;bom_word-list_0000_01.html&lt;/wordlist&gt;</v>
      </c>
      <c r="Q4" t="str">
        <f>CONCATENATE("&lt;wordlist_entries&gt;",'Raw Metadata'!F3,"&lt;/wordlist_entries&gt;")</f>
        <v>&lt;wordlist_entries&gt;1 - 16&lt;/wordlist_entries&gt;</v>
      </c>
      <c r="R4" t="str">
        <f>CONCATENATE("&lt;image_tif&gt;",'Raw Metadata'!I3,"&lt;/image_tif&gt;")</f>
        <v>&lt;image_tif&gt;bom_word-list_0000_01.tif&lt;/image_tif&gt;</v>
      </c>
      <c r="S4" t="str">
        <f>CONCATENATE("&lt;image_tif2&gt;",'Raw Metadata'!J3,"&lt;/image_tif2&gt;")</f>
        <v>&lt;image_tif2&gt;bom_word-list_0000_02.tif&lt;/image_tif2&gt;</v>
      </c>
      <c r="T4" t="str">
        <f>CONCATENATE("&lt;image_jpg&gt;",'Raw Metadata'!G3,"&lt;/image_jpg&gt;")</f>
        <v>&lt;image_jpg&gt;bom_word-list_1000_01.jpg&lt;/image_jpg&gt;</v>
      </c>
      <c r="U4" t="str">
        <f>CONCATENATE("&lt;image_jpg2&gt;",'Raw Metadata'!H3,"&lt;/image_jpg2&gt;")</f>
        <v>&lt;image_jpg2&gt;bom_word-list_0000_02.jpg&lt;/image_jpg2&gt;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&lt;details&gt;bom_record_details.html#2&lt;/details&gt;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&lt;wordlist_no_repetition&gt;bom_word-list_0000_01.html&lt;/wordlist_no_repetition&gt;</v>
      </c>
      <c r="AA4" t="str">
        <f>CONCATENATE("&lt;link_within_wordlist&gt;",'Raw Metadata'!AB3,"&lt;/link_within_wordlist&gt;")</f>
        <v>&lt;link_within_wordlist&gt;bom_word-list_0000_01.html#1&lt;/link_within_wordlist&gt;</v>
      </c>
      <c r="AB4" t="s">
        <v>15</v>
      </c>
    </row>
    <row r="5" spans="1:28" ht="20.25">
      <c r="A5" t="s">
        <v>14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&lt;lang_name&gt;Berom&lt;/lang_name&gt;</v>
      </c>
      <c r="D5" t="str">
        <f>CONCATENATE("&lt;sil_code&gt;",'Raw Metadata'!O4,"&lt;/sil_code&gt;")</f>
        <v>&lt;sil_code&gt;BOM&lt;/sil_code&gt;</v>
      </c>
      <c r="E5" t="str">
        <f>CONCATENATE("&lt;content&gt;",'Raw Metadata'!P4,"&lt;/content&gt;")</f>
        <v>&lt;content&gt;Sentences&lt;/content&gt;</v>
      </c>
      <c r="F5" t="str">
        <f>CONCATENATE("&lt;recording_location&gt;",'Raw Metadata'!Q4,"&lt;/recording_location&gt;")</f>
        <v>&lt;recording_location&gt;Unknown&lt;/recording_location&gt;</v>
      </c>
      <c r="G5" t="str">
        <f>CONCATENATE("&lt;recording_date&gt;",'Raw Metadata'!R4,"&lt;/recording_date&gt;")</f>
        <v>&lt;recording_date&gt;Unknown&lt;/recording_date&gt;</v>
      </c>
      <c r="H5" t="str">
        <f>CONCATENATE("&lt;fieldworkers&gt;",'Raw Metadata'!S4,"&lt;/fieldworkers&gt;")</f>
        <v>&lt;fieldworkers&gt;UCLA Student&lt;/fieldworkers&gt;</v>
      </c>
      <c r="I5" t="str">
        <f>CONCATENATE("&lt;speakers&gt;",'Raw Metadata'!T4,"&lt;/speakers&gt;")</f>
        <v>&lt;speakers&gt;N/A&lt;/speakers&gt;</v>
      </c>
      <c r="J5" t="str">
        <f>CONCATENATE("&lt;filename_audio&gt;",'Raw Metadata'!B4,"&lt;/filename_audio&gt;")</f>
        <v>&lt;filename_audio&gt;bom_word-list_0000_02&lt;/filename_audio&gt;</v>
      </c>
      <c r="K5" t="str">
        <f>CONCATENATE("&lt;filename_wav&gt;",'Raw Metadata'!C4,"&lt;/filename_wav&gt;")</f>
        <v>&lt;filename_wav&gt;bom_word-list_0000_02.wav&lt;/filename_wav&gt;</v>
      </c>
      <c r="L5" t="str">
        <f>CONCATENATE("&lt;filename_mp3&gt;",'Raw Metadata'!D4,"&lt;/filename_mp3&gt;")</f>
        <v>&lt;filename_mp3&gt;bom_word-list_0000_02.mp3&lt;/filename_mp3&gt;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&lt;wordlist&gt;bom_word-list_0000_01.html&lt;/wordlist&gt;</v>
      </c>
      <c r="Q5" t="str">
        <f>CONCATENATE("&lt;wordlist_entries&gt;",'Raw Metadata'!F4,"&lt;/wordlist_entries&gt;")</f>
        <v>&lt;wordlist_entries&gt;1 - 16&lt;/wordlist_entries&gt;</v>
      </c>
      <c r="R5" t="str">
        <f>CONCATENATE("&lt;image_tif&gt;",'Raw Metadata'!I4,"&lt;/image_tif&gt;")</f>
        <v>&lt;image_tif&gt;bom_word-list_0000_01.tif&lt;/image_tif&gt;</v>
      </c>
      <c r="S5" t="str">
        <f>CONCATENATE("&lt;image_tif2&gt;",'Raw Metadata'!J4,"&lt;/image_tif2&gt;")</f>
        <v>&lt;image_tif2&gt;bom_word-list_0000_02.tif&lt;/image_tif2&gt;</v>
      </c>
      <c r="T5" t="str">
        <f>CONCATENATE("&lt;image_jpg&gt;",'Raw Metadata'!G4,"&lt;/image_jpg&gt;")</f>
        <v>&lt;image_jpg&gt;bom_word-list_1000_01.jpg&lt;/image_jpg&gt;</v>
      </c>
      <c r="U5" t="str">
        <f>CONCATENATE("&lt;image_jpg2&gt;",'Raw Metadata'!H4,"&lt;/image_jpg2&gt;")</f>
        <v>&lt;image_jpg2&gt;bom_word-list_0000_02.jpg&lt;/image_jpg2&gt;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&lt;details&gt;bom_record_details.html#3&lt;/details&gt;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&lt;wordlist_no_repetition&gt;bom_word-list_0000_01.html&lt;/wordlist_no_repetition&gt;</v>
      </c>
      <c r="AA5" t="str">
        <f>CONCATENATE("&lt;link_within_wordlist&gt;",'Raw Metadata'!AB4,"&lt;/link_within_wordlist&gt;")</f>
        <v>&lt;link_within_wordlist&gt;bom_word-list_0000_01.html#1&lt;/link_within_wordlist&gt;</v>
      </c>
      <c r="AB5" t="s">
        <v>15</v>
      </c>
    </row>
    <row r="6" ht="20.25">
      <c r="A6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2006-10-30T20:20:28Z</dcterms:modified>
  <cp:category/>
  <cp:version/>
  <cp:contentType/>
  <cp:contentStatus/>
</cp:coreProperties>
</file>